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F:\0.Bảng giá đất 2026\Hệ số Bảng giá 2026\Ninh Bình\Đăng tải ý kiến\Đang tải ngày 12.06.2026\File Số\"/>
    </mc:Choice>
  </mc:AlternateContent>
  <xr:revisionPtr revIDLastSave="0" documentId="13_ncr:1_{D4BEC225-D793-477F-9A8D-EF3B7A5B1FD5}" xr6:coauthVersionLast="36" xr6:coauthVersionMax="36" xr10:uidLastSave="{00000000-0000-0000-0000-000000000000}"/>
  <bookViews>
    <workbookView xWindow="-120" yWindow="-120" windowWidth="20730" windowHeight="11160" tabRatio="882" firstSheet="32" xr2:uid="{00000000-000D-0000-FFFF-FFFF00000000}"/>
  </bookViews>
  <sheets>
    <sheet name="1. Xã Nam Trực" sheetId="31" r:id="rId1"/>
    <sheet name="2. Xã Nam Minh" sheetId="32" r:id="rId2"/>
    <sheet name="3. Xã Nam Đồng" sheetId="33" r:id="rId3"/>
    <sheet name="4. Xã Nam Hồng" sheetId="34" r:id="rId4"/>
    <sheet name="5. Xã Nam Ninh" sheetId="35" r:id="rId5"/>
    <sheet name="6. Xã Vụ Bản" sheetId="36" r:id="rId6"/>
    <sheet name="7. Xã Liên Minh" sheetId="37" r:id="rId7"/>
    <sheet name="8. Xã Hiển Khánh" sheetId="38" r:id="rId8"/>
    <sheet name="9. Xã Minh Tân " sheetId="39" r:id="rId9"/>
    <sheet name="10. Xã Ý Yên " sheetId="40" r:id="rId10"/>
    <sheet name="11. Xã Vạn Thắng" sheetId="41" r:id="rId11"/>
    <sheet name="12. Xã Yên Đồng" sheetId="42" r:id="rId12"/>
    <sheet name="13. Xã Tân Minh" sheetId="43" r:id="rId13"/>
    <sheet name="14. Xã Phong Doanh" sheetId="44" r:id="rId14"/>
    <sheet name="15. Xã Yên Cường" sheetId="45" r:id="rId15"/>
    <sheet name="16. Xã Vũ Dương" sheetId="46" r:id="rId16"/>
    <sheet name="17. Xã Đồng Thịnh" sheetId="47" r:id="rId17"/>
    <sheet name="18. Xã Nghĩa Lâm" sheetId="48" r:id="rId18"/>
    <sheet name="19. Xã Nghĩa Hưng" sheetId="49" r:id="rId19"/>
    <sheet name="20. Nghĩa Sơn" sheetId="30" r:id="rId20"/>
    <sheet name="21. Hồng Phong" sheetId="29" r:id="rId21"/>
    <sheet name="22. Qũy Nhất" sheetId="28" r:id="rId22"/>
    <sheet name="23. Rạng Đông" sheetId="27" r:id="rId23"/>
    <sheet name="24. Cát Thành" sheetId="26" r:id="rId24"/>
    <sheet name="25. Cổ Lễ" sheetId="25" r:id="rId25"/>
    <sheet name="26. Minh Thái" sheetId="24" r:id="rId26"/>
    <sheet name="27. Ninh Cường" sheetId="23" r:id="rId27"/>
    <sheet name="28. Ninh Giang" sheetId="22" r:id="rId28"/>
    <sheet name="29. Quang Hưng" sheetId="21" r:id="rId29"/>
    <sheet name="30. Trực Ninh" sheetId="20" r:id="rId30"/>
    <sheet name="31. Xuân Trường" sheetId="19" r:id="rId31"/>
    <sheet name="32. Xuân Hưng" sheetId="18" r:id="rId32"/>
    <sheet name="33. Xuân Giang" sheetId="17" r:id="rId33"/>
    <sheet name="34. Xuân Hồng" sheetId="16" r:id="rId34"/>
    <sheet name="35. Giao Thủy" sheetId="15" r:id="rId35"/>
    <sheet name="36. Giao Minh" sheetId="14" r:id="rId36"/>
    <sheet name="37. Giao Hòa" sheetId="13" r:id="rId37"/>
    <sheet name="38. Giao Bình" sheetId="12" r:id="rId38"/>
    <sheet name="39. Giao Hưng" sheetId="11" r:id="rId39"/>
    <sheet name="40. Giao Phúc" sheetId="10" r:id="rId40"/>
    <sheet name="41. Giao Ninh" sheetId="9" r:id="rId41"/>
    <sheet name="42. Hải Hậu" sheetId="8" r:id="rId42"/>
    <sheet name="43. Hải Anh" sheetId="7" r:id="rId43"/>
    <sheet name="44. Hải Tiến" sheetId="6" r:id="rId44"/>
    <sheet name="45. Hải An" sheetId="5" r:id="rId45"/>
    <sheet name="46. Hải Xuân" sheetId="4" r:id="rId46"/>
    <sheet name="47. Hải Quang" sheetId="3" r:id="rId47"/>
    <sheet name="48. Hải Thịnh" sheetId="2" r:id="rId48"/>
    <sheet name="49. Hải Hưng" sheetId="1" r:id="rId49"/>
  </sheets>
  <definedNames>
    <definedName name="_xlnm._FilterDatabase" localSheetId="0" hidden="1">'1. Xã Nam Trực'!$A$6:$K$58</definedName>
    <definedName name="_xlnm._FilterDatabase" localSheetId="9" hidden="1">'10. Xã Ý Yên '!$A$3:$K$3</definedName>
    <definedName name="_xlnm._FilterDatabase" localSheetId="10" hidden="1">'11. Xã Vạn Thắng'!$A$3:$K$3</definedName>
    <definedName name="_xlnm._FilterDatabase" localSheetId="11" hidden="1">'12. Xã Yên Đồng'!$A$3:$K$41</definedName>
    <definedName name="_xlnm._FilterDatabase" localSheetId="12" hidden="1">'13. Xã Tân Minh'!$A$3:$K$3</definedName>
    <definedName name="_xlnm._FilterDatabase" localSheetId="13" hidden="1">'14. Xã Phong Doanh'!$A$3:$K$3</definedName>
    <definedName name="_xlnm._FilterDatabase" localSheetId="14" hidden="1">'15. Xã Yên Cường'!$A$3:$K$3</definedName>
    <definedName name="_xlnm._FilterDatabase" localSheetId="15" hidden="1">'16. Xã Vũ Dương'!$A$3:$K$3</definedName>
    <definedName name="_xlnm._FilterDatabase" localSheetId="16" hidden="1">'17. Xã Đồng Thịnh'!$A$3:$K$3</definedName>
    <definedName name="_xlnm._FilterDatabase" localSheetId="17" hidden="1">'18. Xã Nghĩa Lâm'!$A$3:$K$3</definedName>
    <definedName name="_xlnm._FilterDatabase" localSheetId="18" hidden="1">'19. Xã Nghĩa Hưng'!$A$3:$K$3</definedName>
    <definedName name="_xlnm._FilterDatabase" localSheetId="1" hidden="1">'2. Xã Nam Minh'!$A$3:$K$63</definedName>
    <definedName name="_xlnm._FilterDatabase" localSheetId="19" hidden="1">'20. Nghĩa Sơn'!$A$3:$K$3</definedName>
    <definedName name="_xlnm._FilterDatabase" localSheetId="20" hidden="1">'21. Hồng Phong'!$A$3:$K$3</definedName>
    <definedName name="_xlnm._FilterDatabase" localSheetId="21" hidden="1">'22. Qũy Nhất'!$A$3:$K$55</definedName>
    <definedName name="_xlnm._FilterDatabase" localSheetId="22" hidden="1">'23. Rạng Đông'!$A$3:$K$3</definedName>
    <definedName name="_xlnm._FilterDatabase" localSheetId="23" hidden="1">'24. Cát Thành'!$A$3:$K$3</definedName>
    <definedName name="_xlnm._FilterDatabase" localSheetId="24" hidden="1">'25. Cổ Lễ'!$A$3:$K$3</definedName>
    <definedName name="_xlnm._FilterDatabase" localSheetId="25" hidden="1">'26. Minh Thái'!$A$4:$K$46</definedName>
    <definedName name="_xlnm._FilterDatabase" localSheetId="26" hidden="1">'27. Ninh Cường'!$A$3:$K$3</definedName>
    <definedName name="_xlnm._FilterDatabase" localSheetId="27" hidden="1">'28. Ninh Giang'!$A$3:$K$3</definedName>
    <definedName name="_xlnm._FilterDatabase" localSheetId="28" hidden="1">'29. Quang Hưng'!$A$3:$K$3</definedName>
    <definedName name="_xlnm._FilterDatabase" localSheetId="2" hidden="1">'3. Xã Nam Đồng'!$A$3:$K$51</definedName>
    <definedName name="_xlnm._FilterDatabase" localSheetId="29" hidden="1">'30. Trực Ninh'!$A$3:$K$3</definedName>
    <definedName name="_xlnm._FilterDatabase" localSheetId="30" hidden="1">'31. Xuân Trường'!$A$3:$K$3</definedName>
    <definedName name="_xlnm._FilterDatabase" localSheetId="31" hidden="1">'32. Xuân Hưng'!$A$3:$K$3</definedName>
    <definedName name="_xlnm._FilterDatabase" localSheetId="32" hidden="1">'33. Xuân Giang'!$A$3:$K$3</definedName>
    <definedName name="_xlnm._FilterDatabase" localSheetId="33" hidden="1">'34. Xuân Hồng'!$A$3:$K$3</definedName>
    <definedName name="_xlnm._FilterDatabase" localSheetId="34" hidden="1">'35. Giao Thủy'!$A$3:$K$3</definedName>
    <definedName name="_xlnm._FilterDatabase" localSheetId="35" hidden="1">'36. Giao Minh'!$A$3:$K$66</definedName>
    <definedName name="_xlnm._FilterDatabase" localSheetId="36" hidden="1">'37. Giao Hòa'!$A$3:$K$66</definedName>
    <definedName name="_xlnm._FilterDatabase" localSheetId="37" hidden="1">'38. Giao Bình'!$A$3:$K$3</definedName>
    <definedName name="_xlnm._FilterDatabase" localSheetId="38" hidden="1">'39. Giao Hưng'!$A$3:$K$3</definedName>
    <definedName name="_xlnm._FilterDatabase" localSheetId="3" hidden="1">'4. Xã Nam Hồng'!$A$3:$K$66</definedName>
    <definedName name="_xlnm._FilterDatabase" localSheetId="39" hidden="1">'40. Giao Phúc'!$A$3:$K$3</definedName>
    <definedName name="_xlnm._FilterDatabase" localSheetId="40" hidden="1">'41. Giao Ninh'!$A$3:$K$3</definedName>
    <definedName name="_xlnm._FilterDatabase" localSheetId="41" hidden="1">'42. Hải Hậu'!$A$3:$K$3</definedName>
    <definedName name="_xlnm._FilterDatabase" localSheetId="42" hidden="1">'43. Hải Anh'!$A$3:$K$3</definedName>
    <definedName name="_xlnm._FilterDatabase" localSheetId="43" hidden="1">'44. Hải Tiến'!$A$3:$K$3</definedName>
    <definedName name="_xlnm._FilterDatabase" localSheetId="45" hidden="1">'46. Hải Xuân'!$A$3:$K$3</definedName>
    <definedName name="_xlnm._FilterDatabase" localSheetId="46" hidden="1">'47. Hải Quang'!$A$3:$K$52</definedName>
    <definedName name="_xlnm._FilterDatabase" localSheetId="47" hidden="1">'48. Hải Thịnh'!$A$3:$K$3</definedName>
    <definedName name="_xlnm._FilterDatabase" localSheetId="48" hidden="1">'49. Hải Hưng'!$A$3:$L$86</definedName>
    <definedName name="_xlnm._FilterDatabase" localSheetId="4" hidden="1">'5. Xã Nam Ninh'!$A$3:$K$3</definedName>
    <definedName name="_xlnm._FilterDatabase" localSheetId="5" hidden="1">'6. Xã Vụ Bản'!$A$3:$K$67</definedName>
    <definedName name="_xlnm._FilterDatabase" localSheetId="6" hidden="1">'7. Xã Liên Minh'!$A$3:$K$3</definedName>
    <definedName name="_xlnm._FilterDatabase" localSheetId="7" hidden="1">'8. Xã Hiển Khánh'!$A$3:$K$3</definedName>
    <definedName name="_xlnm._FilterDatabase" localSheetId="8" hidden="1">'9. Xã Minh Tân '!$A$3:$K$3</definedName>
    <definedName name="_Toc216829512" localSheetId="0">'1. Xã Nam Trực'!$A$4</definedName>
    <definedName name="_Toc216829513" localSheetId="1">'2. Xã Nam Minh'!$A$1</definedName>
    <definedName name="_Toc216829514" localSheetId="2">'3. Xã Nam Đồng'!$A$1</definedName>
    <definedName name="_Toc216829515" localSheetId="3">'4. Xã Nam Hồng'!$A$1</definedName>
    <definedName name="_Toc216829517" localSheetId="5">'6. Xã Vụ Bản'!$A$1</definedName>
    <definedName name="_Toc216829525" localSheetId="13">'14. Xã Phong Doanh'!$A$1</definedName>
    <definedName name="_Toc216829526" localSheetId="14">'15. Xã Yên Cường'!$A$1</definedName>
    <definedName name="_Toc216829527" localSheetId="15">'16. Xã Vũ Dương'!$A$1</definedName>
    <definedName name="_Toc216829528" localSheetId="16">'17. Xã Đồng Thịnh'!$A$1</definedName>
    <definedName name="_Toc216829529" localSheetId="17">'18. Xã Nghĩa Lâm'!$A$1</definedName>
    <definedName name="_Toc216829530" localSheetId="18">'19. Xã Nghĩa Hưng'!$A$1</definedName>
    <definedName name="_Toc216829531" localSheetId="19">'20. Nghĩa Sơn'!$A$1</definedName>
    <definedName name="_Toc216829532" localSheetId="20">'21. Hồng Phong'!$A$1</definedName>
    <definedName name="_Toc216829533" localSheetId="21">'22. Qũy Nhất'!$A$1</definedName>
    <definedName name="_Toc216829534" localSheetId="22">'23. Rạng Đông'!$A$1</definedName>
    <definedName name="_Toc216829535" localSheetId="23">'24. Cát Thành'!$A$1</definedName>
    <definedName name="_Toc216829536" localSheetId="24">'25. Cổ Lễ'!$A$1</definedName>
    <definedName name="_Toc216829537" localSheetId="25">'26. Minh Thái'!$A$1</definedName>
    <definedName name="_Toc216829538" localSheetId="26">'27. Ninh Cường'!$A$1</definedName>
    <definedName name="_Toc216829539" localSheetId="27">'28. Ninh Giang'!$A$1</definedName>
    <definedName name="_Toc216829540" localSheetId="28">'29. Quang Hưng'!$A$1</definedName>
    <definedName name="_Toc216829541" localSheetId="29">'30. Trực Ninh'!$A$1</definedName>
    <definedName name="_Toc216829542" localSheetId="30">'31. Xuân Trường'!$A$1</definedName>
    <definedName name="_Toc216829543" localSheetId="31">'32. Xuân Hưng'!$A$1</definedName>
    <definedName name="_Toc216829544" localSheetId="32">'33. Xuân Giang'!$A$1</definedName>
    <definedName name="_Toc216829545" localSheetId="33">'34. Xuân Hồng'!$A$1</definedName>
    <definedName name="_Toc216829546" localSheetId="34">'35. Giao Thủy'!$A$1</definedName>
    <definedName name="_Toc216829547" localSheetId="35">'36. Giao Minh'!$A$1</definedName>
    <definedName name="_Toc216829548" localSheetId="36">'37. Giao Hòa'!$A$1</definedName>
    <definedName name="_Toc216829549" localSheetId="37">'38. Giao Bình'!$A$1</definedName>
    <definedName name="_Toc216829550" localSheetId="38">'39. Giao Hưng'!$A$1</definedName>
    <definedName name="_Toc216829551" localSheetId="39">'40. Giao Phúc'!$A$1</definedName>
    <definedName name="_Toc216829552" localSheetId="40">'41. Giao Ninh'!$A$1</definedName>
    <definedName name="_Toc216829553" localSheetId="41">'42. Hải Hậu'!$A$1</definedName>
    <definedName name="_Toc216829554" localSheetId="42">'43. Hải Anh'!$A$1</definedName>
    <definedName name="_Toc216829555" localSheetId="43">'44. Hải Tiến'!$A$1</definedName>
    <definedName name="_Toc216829556" localSheetId="44">'45. Hải An'!$A$1</definedName>
    <definedName name="_Toc216829557" localSheetId="45">'46. Hải Xuân'!$A$1</definedName>
    <definedName name="_Toc216829558" localSheetId="46">'47. Hải Quang'!$A$1</definedName>
    <definedName name="_Toc216829559" localSheetId="47">'48. Hải Thịnh'!$A$1</definedName>
    <definedName name="_xlnm.Print_Area" localSheetId="0">'1. Xã Nam Trực'!$A$1:$K$58</definedName>
    <definedName name="_xlnm.Print_Area" localSheetId="11">'12. Xã Yên Đồng'!$A$1:$K$41</definedName>
    <definedName name="_xlnm.Print_Area" localSheetId="2">'3. Xã Nam Đồng'!$A$1:$K$51</definedName>
    <definedName name="_xlnm.Print_Area" localSheetId="36">'37. Giao Hòa'!$A$1:$K$66</definedName>
    <definedName name="_xlnm.Print_Area" localSheetId="3">'4. Xã Nam Hồng'!$A$1:$K$66</definedName>
    <definedName name="_xlnm.Print_Area" localSheetId="48">'49. Hải Hưng'!$A$1:$K$86</definedName>
    <definedName name="_xlnm.Print_Area" localSheetId="7">'8. Xã Hiển Khánh'!$A$1:$K$66</definedName>
    <definedName name="_xlnm.Print_Titles" localSheetId="0">'1. Xã Nam Trực'!$5:$6</definedName>
    <definedName name="_xlnm.Print_Titles" localSheetId="9">'10. Xã Ý Yên '!$2:$3</definedName>
    <definedName name="_xlnm.Print_Titles" localSheetId="10">'11. Xã Vạn Thắng'!$2:$3</definedName>
    <definedName name="_xlnm.Print_Titles" localSheetId="11">'12. Xã Yên Đồng'!$2:$3</definedName>
    <definedName name="_xlnm.Print_Titles" localSheetId="12">'13. Xã Tân Minh'!$2:$3</definedName>
    <definedName name="_xlnm.Print_Titles" localSheetId="13">'14. Xã Phong Doanh'!$2:$3</definedName>
    <definedName name="_xlnm.Print_Titles" localSheetId="14">'15. Xã Yên Cường'!$2:$3</definedName>
    <definedName name="_xlnm.Print_Titles" localSheetId="15">'16. Xã Vũ Dương'!$2:$3</definedName>
    <definedName name="_xlnm.Print_Titles" localSheetId="16">'17. Xã Đồng Thịnh'!$2:$3</definedName>
    <definedName name="_xlnm.Print_Titles" localSheetId="17">'18. Xã Nghĩa Lâm'!$2:$3</definedName>
    <definedName name="_xlnm.Print_Titles" localSheetId="18">'19. Xã Nghĩa Hưng'!$2:$3</definedName>
    <definedName name="_xlnm.Print_Titles" localSheetId="1">'2. Xã Nam Minh'!$2:$3</definedName>
    <definedName name="_xlnm.Print_Titles" localSheetId="19">'20. Nghĩa Sơn'!$2:$3</definedName>
    <definedName name="_xlnm.Print_Titles" localSheetId="20">'21. Hồng Phong'!$2:$3</definedName>
    <definedName name="_xlnm.Print_Titles" localSheetId="21">'22. Qũy Nhất'!$2:$3</definedName>
    <definedName name="_xlnm.Print_Titles" localSheetId="22">'23. Rạng Đông'!$2:$3</definedName>
    <definedName name="_xlnm.Print_Titles" localSheetId="23">'24. Cát Thành'!$2:$3</definedName>
    <definedName name="_xlnm.Print_Titles" localSheetId="24">'25. Cổ Lễ'!$2:$3</definedName>
    <definedName name="_xlnm.Print_Titles" localSheetId="25">'26. Minh Thái'!$2:$3</definedName>
    <definedName name="_xlnm.Print_Titles" localSheetId="26">'27. Ninh Cường'!$2:$3</definedName>
    <definedName name="_xlnm.Print_Titles" localSheetId="27">'28. Ninh Giang'!$2:$3</definedName>
    <definedName name="_xlnm.Print_Titles" localSheetId="28">'29. Quang Hưng'!$2:$3</definedName>
    <definedName name="_xlnm.Print_Titles" localSheetId="2">'3. Xã Nam Đồng'!$2:$3</definedName>
    <definedName name="_xlnm.Print_Titles" localSheetId="29">'30. Trực Ninh'!$2:$3</definedName>
    <definedName name="_xlnm.Print_Titles" localSheetId="30">'31. Xuân Trường'!$2:$3</definedName>
    <definedName name="_xlnm.Print_Titles" localSheetId="31">'32. Xuân Hưng'!$2:$3</definedName>
    <definedName name="_xlnm.Print_Titles" localSheetId="32">'33. Xuân Giang'!$2:$3</definedName>
    <definedName name="_xlnm.Print_Titles" localSheetId="33">'34. Xuân Hồng'!$2:$3</definedName>
    <definedName name="_xlnm.Print_Titles" localSheetId="34">'35. Giao Thủy'!$2:$3</definedName>
    <definedName name="_xlnm.Print_Titles" localSheetId="35">'36. Giao Minh'!$2:$3</definedName>
    <definedName name="_xlnm.Print_Titles" localSheetId="36">'37. Giao Hòa'!$2:$3</definedName>
    <definedName name="_xlnm.Print_Titles" localSheetId="37">'38. Giao Bình'!$2:$3</definedName>
    <definedName name="_xlnm.Print_Titles" localSheetId="38">'39. Giao Hưng'!$2:$3</definedName>
    <definedName name="_xlnm.Print_Titles" localSheetId="3">'4. Xã Nam Hồng'!$2:$3</definedName>
    <definedName name="_xlnm.Print_Titles" localSheetId="39">'40. Giao Phúc'!$2:$3</definedName>
    <definedName name="_xlnm.Print_Titles" localSheetId="40">'41. Giao Ninh'!$2:$3</definedName>
    <definedName name="_xlnm.Print_Titles" localSheetId="41">'42. Hải Hậu'!$2:$3</definedName>
    <definedName name="_xlnm.Print_Titles" localSheetId="42">'43. Hải Anh'!$2:$3</definedName>
    <definedName name="_xlnm.Print_Titles" localSheetId="43">'44. Hải Tiến'!$2:$3</definedName>
    <definedName name="_xlnm.Print_Titles" localSheetId="44">'45. Hải An'!$2:$3</definedName>
    <definedName name="_xlnm.Print_Titles" localSheetId="45">'46. Hải Xuân'!$2:$3</definedName>
    <definedName name="_xlnm.Print_Titles" localSheetId="46">'47. Hải Quang'!$2:$3</definedName>
    <definedName name="_xlnm.Print_Titles" localSheetId="47">'48. Hải Thịnh'!$2:$3</definedName>
    <definedName name="_xlnm.Print_Titles" localSheetId="48">'49. Hải Hưng'!$2:$3</definedName>
    <definedName name="_xlnm.Print_Titles" localSheetId="4">'5. Xã Nam Ninh'!$2:$3</definedName>
    <definedName name="_xlnm.Print_Titles" localSheetId="5">'6. Xã Vụ Bản'!$2:$3</definedName>
    <definedName name="_xlnm.Print_Titles" localSheetId="6">'7. Xã Liên Minh'!$2:$3</definedName>
    <definedName name="_xlnm.Print_Titles" localSheetId="7">'8. Xã Hiển Khánh'!$2:$3</definedName>
    <definedName name="_xlnm.Print_Titles" localSheetId="8">'9. Xã Minh Tân '!$2:$3</definedName>
  </definedNames>
  <calcPr calcId="191029"/>
</workbook>
</file>

<file path=xl/calcChain.xml><?xml version="1.0" encoding="utf-8"?>
<calcChain xmlns="http://schemas.openxmlformats.org/spreadsheetml/2006/main">
  <c r="N10" i="13" l="1"/>
  <c r="H72" i="15" l="1"/>
  <c r="H8" i="17"/>
  <c r="H14" i="17"/>
  <c r="H41" i="17"/>
  <c r="H46" i="17"/>
  <c r="H47" i="17"/>
  <c r="H72" i="17"/>
  <c r="H59" i="21"/>
  <c r="H58" i="21"/>
  <c r="H39" i="21"/>
  <c r="H28" i="21"/>
  <c r="H33" i="20"/>
  <c r="H20" i="20"/>
  <c r="H18" i="20"/>
  <c r="H13" i="20"/>
  <c r="H53" i="22"/>
  <c r="H52" i="22"/>
  <c r="H44" i="22"/>
  <c r="H42" i="22"/>
  <c r="H41" i="22"/>
  <c r="H28" i="22"/>
  <c r="H5" i="22"/>
  <c r="H45" i="24"/>
  <c r="H44" i="24"/>
  <c r="H26" i="24"/>
  <c r="H14" i="24"/>
  <c r="H145" i="49"/>
  <c r="H140" i="49"/>
  <c r="H127" i="49"/>
  <c r="H123" i="49"/>
  <c r="H122" i="49"/>
  <c r="H121" i="49"/>
  <c r="H77" i="49"/>
  <c r="H36" i="49"/>
  <c r="H221" i="47"/>
  <c r="H220" i="47"/>
  <c r="H201" i="47"/>
  <c r="H73" i="47"/>
  <c r="H72" i="47"/>
  <c r="H18" i="45"/>
  <c r="H6" i="44"/>
  <c r="H38" i="43"/>
  <c r="H37" i="43"/>
  <c r="H16" i="43"/>
  <c r="H13" i="43"/>
  <c r="H11" i="43"/>
  <c r="H24" i="33"/>
</calcChain>
</file>

<file path=xl/sharedStrings.xml><?xml version="1.0" encoding="utf-8"?>
<sst xmlns="http://schemas.openxmlformats.org/spreadsheetml/2006/main" count="4100" uniqueCount="2927">
  <si>
    <t>STT</t>
  </si>
  <si>
    <t>Tên đường, đoạn đường, khu vực</t>
  </si>
  <si>
    <t>Giá đất ở</t>
  </si>
  <si>
    <t>VT1</t>
  </si>
  <si>
    <t>VT2</t>
  </si>
  <si>
    <t>VT3</t>
  </si>
  <si>
    <t>Quốc lộ 21B</t>
  </si>
  <si>
    <t>Từ bảng đường Hải Vân đến Cầu chợ Trâu</t>
  </si>
  <si>
    <t>Từ cầu chợ Trâu đến Giáp Hải Thanh</t>
  </si>
  <si>
    <t>Phía Đông đường Quốc lộ 21B (Từ giáp Hải Nam đến Chợ Cầu)</t>
  </si>
  <si>
    <t>Từ giáp Xuân Ninh đến Hết nghĩa trang Hải Hưng</t>
  </si>
  <si>
    <t>Từ nghĩa trang Hải Hưng đến Giáp đường vào trụ sở Công an xã</t>
  </si>
  <si>
    <t>Từ đường vào trụ sở Công an xã đến Giáp xã Hải Hậu</t>
  </si>
  <si>
    <t>Từ giáp xã Hải Hậu đến Giáp xã Hải Quang</t>
  </si>
  <si>
    <t>Quốc lộ 37B (Đường tỉnh lộ 486B. 56 cũ)</t>
  </si>
  <si>
    <t>Từ Cầu Hải Phúc (cầu Trạm cũ) đến Cầu Hà Lạn</t>
  </si>
  <si>
    <t>Từ Cầu chợ Cầu đến Giáp Cầu Hải Phúc (cầu Trạm cũ)</t>
  </si>
  <si>
    <t xml:space="preserve">Đường 489 (Đường 51 cũ) </t>
  </si>
  <si>
    <t>Từ giáp Quốc lộ 21B đến Giáp Hải Nam</t>
  </si>
  <si>
    <t>Từ giáp Hải Vân đến Cầu Thức Khóa</t>
  </si>
  <si>
    <t>Đường 488C (Đường 50B cũ)</t>
  </si>
  <si>
    <t>Từ ngã ba giáp đường quốc lộ 37B đến Giáp xã Hải Quang</t>
  </si>
  <si>
    <t>Đường Ven Biển</t>
  </si>
  <si>
    <t>Từ giáp Hải Lộc đến Ngã tư vòng xuyến</t>
  </si>
  <si>
    <t>Đường Nam Đông</t>
  </si>
  <si>
    <t>Đoạn từ trường Mầm non Trà Trung đến Quốc lộ 21B</t>
  </si>
  <si>
    <t>Đoạn từ giáp Hải Hà đến trường Mầm non Trà Trung</t>
  </si>
  <si>
    <t>Đường tránh Hải Hưng</t>
  </si>
  <si>
    <t>Từ giáp xã Hải Hậu đến Giáp đường Quốc Lộ 21B</t>
  </si>
  <si>
    <t>Đường trục xã</t>
  </si>
  <si>
    <t>Từ giáp Hải Thanh đến Cầu Chợ Quán (đường Tây)</t>
  </si>
  <si>
    <t>Từ giáp Hải Thanh đến Cầu Chợ Quán (đường Đông)</t>
  </si>
  <si>
    <t>Từ giáp Quốc Lộ 37B - trụ sở Đảng ủy xã</t>
  </si>
  <si>
    <t>Đoạn từ Nhà Văn hóa xóm 3 cũ (thửa 83, tờ số 21) - Nhà ông Đàng xóm Dũng Tiến (Thửa 36, tờ số 19)</t>
  </si>
  <si>
    <t>Đoạn từ giáp Hải Hà đến giáp Hải Đông</t>
  </si>
  <si>
    <t>Từ Cổng chào Hải Vân đến Cầu Đá Đôi</t>
  </si>
  <si>
    <t>Từ Trường Tiểu Học đến Chợ Trung Thành</t>
  </si>
  <si>
    <t>Từ cầu Đá Đôi đến Sông Rộc (giáp nhà ông Thường)</t>
  </si>
  <si>
    <t>Từ Quốc Lộ 21B đến Cầu Vân Nam mới</t>
  </si>
  <si>
    <t>Từ cầu Chợ Trâu đến Chợ Trung Thành</t>
  </si>
  <si>
    <t>Đường trục xã còn lại</t>
  </si>
  <si>
    <t>Từ giáp xã Hải Hà đến xã Hải Quang</t>
  </si>
  <si>
    <t>Đường Nam Đông: Từ Cầu Trạm đến Hải Lộc</t>
  </si>
  <si>
    <t>Đường Nam Đông: Từ Hải Thanh đến Cầu Trạm</t>
  </si>
  <si>
    <t>Đường liên xóm</t>
  </si>
  <si>
    <t>Từ Quốc Lộ 21B đến Trạm điện xóm 11</t>
  </si>
  <si>
    <t>Từ Quốc Lộ 21B đến Sông Rộc</t>
  </si>
  <si>
    <t>Đường liên xóm còn lại</t>
  </si>
  <si>
    <t>Khu dân cư tập trung xã Hải Vân</t>
  </si>
  <si>
    <t>Đường N1</t>
  </si>
  <si>
    <t>Đường N2, N3, D1, D2, D3</t>
  </si>
  <si>
    <t>Đường N4</t>
  </si>
  <si>
    <t>Các lô đất biệt thự</t>
  </si>
  <si>
    <t>Khu dân cư tập trung Cánh Tây xóm 9 (Hải Nam)</t>
  </si>
  <si>
    <t>Các đoạn đường nhánh còn lại</t>
  </si>
  <si>
    <t>Khu dân cư tập trung xã Hải Lộc</t>
  </si>
  <si>
    <t>Đường D1</t>
  </si>
  <si>
    <r>
      <t>Khu dân cư thương</t>
    </r>
    <r>
      <rPr>
        <sz val="13"/>
        <color theme="1"/>
        <rFont val="Times New Roman"/>
        <family val="1"/>
      </rPr>
      <t xml:space="preserve"> </t>
    </r>
    <r>
      <rPr>
        <b/>
        <sz val="13"/>
        <color theme="1"/>
        <rFont val="Times New Roman"/>
        <family val="1"/>
      </rPr>
      <t>mại Hải Thanh</t>
    </r>
  </si>
  <si>
    <t>Đường D2</t>
  </si>
  <si>
    <t>Đường D3</t>
  </si>
  <si>
    <t>Đường N1, N3</t>
  </si>
  <si>
    <t>Đường N2</t>
  </si>
  <si>
    <t>Các lô Biệt thự giáp đường D3, D4</t>
  </si>
  <si>
    <t>Khu tái định cư và khu dân cư tập trung xã Hải Hưng</t>
  </si>
  <si>
    <t>Từ giáp xã Hải Hậu - giáp đường Quốc lộ 21B</t>
  </si>
  <si>
    <t>Đường N1, N3, N4</t>
  </si>
  <si>
    <t>Đường D4</t>
  </si>
  <si>
    <t>Đường D5, D6</t>
  </si>
  <si>
    <t>Đường D7</t>
  </si>
  <si>
    <t>Đường N7, N9</t>
  </si>
  <si>
    <t>Các lô Biệt thự giáp đường N3</t>
  </si>
  <si>
    <t>Các lô Biệt thự giáp đường N5, N6, D3</t>
  </si>
  <si>
    <t>Các lô Biệt thự giáp đường D4</t>
  </si>
  <si>
    <t>Khu dân cư tập trung Hải Hà</t>
  </si>
  <si>
    <t>Đường D1, D4</t>
  </si>
  <si>
    <t>Đường Nam Định- Lạc Quần (Đoạn qua Hải Nam)</t>
  </si>
  <si>
    <t>Đường trục trung tâm Hải Hậu (Đoạn qua xã Hải Hưng)</t>
  </si>
  <si>
    <t>Các đoạn đường, tuyến đường còn lại</t>
  </si>
  <si>
    <t>Đường có chiều rộng mặt cắt trên 5m</t>
  </si>
  <si>
    <t>Đường có chiều rộng mặt cắt từ 3m -5m</t>
  </si>
  <si>
    <t>Đường có chiều rộng mặt cắt dưới 3m</t>
  </si>
  <si>
    <t>49. Xã Hải Hưng</t>
  </si>
  <si>
    <t>Quốc lộ 21</t>
  </si>
  <si>
    <t>Đường từ giáp xã Hải Xuân đến cảng cá ninh cơ</t>
  </si>
  <si>
    <t>Từ giáp xã Hải An đến ngã 5 Hải Châu</t>
  </si>
  <si>
    <t>Đường từ nhà nghỉ Công đoàn đến nhà nghỉ Dệt</t>
  </si>
  <si>
    <t>Đường từ đồn Biên phòng đến Quốc lộ 21</t>
  </si>
  <si>
    <t>Đường từ Cầu Đen đến Cầu Bà Riệm</t>
  </si>
  <si>
    <t>Đường từ Cầu Cửa Hàng đến đến cầu Trạm Y Tế</t>
  </si>
  <si>
    <t>Đường từ Quốc Lộ 21B đến Cầu NVH xóm 1</t>
  </si>
  <si>
    <t>Đường từ Cầu NVH xóm 1 đến Quốc Lộ 21</t>
  </si>
  <si>
    <t>Đường từ Đê Bắc đến Cầu Kho 68</t>
  </si>
  <si>
    <t>Đường từ Cống Châu đến Giáo sứ Tư Khẩn</t>
  </si>
  <si>
    <t>Đường tây UBND Hải Thịnh từ giáp sông 1-5 đến đê biển</t>
  </si>
  <si>
    <t>Đường từ cống 1/5 đến giáp xã Hải Xuân</t>
  </si>
  <si>
    <t>Đường từ xí nghiệp cá Ninh Cơ đến trạm điện TDP 17 Thịnh Long cũ</t>
  </si>
  <si>
    <t>Đường từ HTX Tân Hải ra khu du lịch</t>
  </si>
  <si>
    <t>Từ ngã ba TDP 12 (Thịnh Long) đến ngã ba trường PTTH Thịnh Long</t>
  </si>
  <si>
    <t>Đường từ ngã ba trường PTTH Thịnh Long đến đê biển</t>
  </si>
  <si>
    <t>Đường từ nhà văn hóa xóm 18 đến giáp đường từ HTX Tân Hải ra khu du lịch</t>
  </si>
  <si>
    <t>Đường Ven Sông 1/5(đường Đông): Từ TDP 1 đến TP 13</t>
  </si>
  <si>
    <t>Đường nhựa từ nhà ông Chỉnh đến tuyến đường lên đê thuộc tổ dân phố 22 (Thịnh Long cũ)</t>
  </si>
  <si>
    <t>Đường từ trụ sở Đảng ủy xã Hải Thịnh đến trường Mầm Non</t>
  </si>
  <si>
    <t>Đường từ ngã 5 Hải Châu đến cầu Trạm xá</t>
  </si>
  <si>
    <t>Khu dân cư tập trung xã Hải Ninh</t>
  </si>
  <si>
    <t>Đường D1, N4</t>
  </si>
  <si>
    <t>Đường N1, N2, N3, D2, D3</t>
  </si>
  <si>
    <t>Các lô Biệt thự</t>
  </si>
  <si>
    <t>Đường có chiều rộng mặt cắt từ 3m-5m</t>
  </si>
  <si>
    <t>48. Xã Hải Thịnh</t>
  </si>
  <si>
    <t>47. Xã Hải Quang</t>
  </si>
  <si>
    <t>Tên đường, đoạn đường, khu vực mới</t>
  </si>
  <si>
    <t>Từ giáp Hải Hưng đến giáp thị trấn Cồn</t>
  </si>
  <si>
    <t>Đường Tỉnh lộ 488C</t>
  </si>
  <si>
    <t>Đường bộ ven biển</t>
  </si>
  <si>
    <t>Đường trục xã - liên xóm</t>
  </si>
  <si>
    <t>Đoạn mới (từ ngã 3 Xuân Hà đến ngã tư đường bộ ven biển đê)</t>
  </si>
  <si>
    <t>Đường trục Tây Cát - Hải Điền (Từ nhà ông Nhân đến Cầu Hải Điền)</t>
  </si>
  <si>
    <t>Đường trục Tây Cát - Nam Châu (Từ nhà ông Túc đến dốc đường bộ ven biển)</t>
  </si>
  <si>
    <t>Đường trục Trần Phú - Nam Giang</t>
  </si>
  <si>
    <t>Đường trục Nam Giang - Hợp Thành (Từ ngã ba ông Hiện đến hết ngã ba đê Đông Hải)</t>
  </si>
  <si>
    <t>Đoạn từ dốc bà Đạt xóm 1 đến cầu ông Nhất (xóm 1)</t>
  </si>
  <si>
    <t>Đoạn từ cầu ông Toản xóm 1 đến cầu ông Hợp (xóm 3)</t>
  </si>
  <si>
    <t>Đoạn từ cầu ông Hợp xóm 3 đến cầu ông Bảy (xóm 4)</t>
  </si>
  <si>
    <t>Đoạn từ cầu ông Nhất xóm đến giáp xã Hải Tiến (xóm 7)</t>
  </si>
  <si>
    <t>Đoạn từ cầu ông Nhất xóm 1 đến cầu ông Hàm (xóm 6)</t>
  </si>
  <si>
    <t>Đoạn từ cầu ông Hàm xóm 6 đến cống chùa</t>
  </si>
  <si>
    <t>Đoạn từ nhà ông Quyết xóm 6 đến cầu ông Hải xóm 5</t>
  </si>
  <si>
    <t>Đoạn từ cầu ông Bằng xóm 7 đến cầu ông Khánh xóm 5</t>
  </si>
  <si>
    <t>Đoạn từ dốc ông Trình đến ông Ry xóm 4</t>
  </si>
  <si>
    <t>Đoạn từ dốc ông Lâm đến cống chùa xóm 3</t>
  </si>
  <si>
    <t>Đoạn từ cống chùa xóm 3 đến cầu ông Tùng xóm 5</t>
  </si>
  <si>
    <t>Đoạn từ dốc ông Chuyên xóm 2 đến cầu ông Giám xóm 6</t>
  </si>
  <si>
    <t>Đoạn từ cầu ông Giám xóm 6 đến cầu bà Giác xóm 7</t>
  </si>
  <si>
    <t>Đoạn từ nhà ông Chu (xóm Quang Phương) đến ngã ba ông Tứ (xóm Quang Hà)</t>
  </si>
  <si>
    <t>Đoạn từ ngã tư ông Viên (xóm Quang Thanh) đến ngã ba ông Thuyên (xóm Quang Tây)</t>
  </si>
  <si>
    <t>Đoạn từ Cống Âu (xóm Quang Thanh) đến ngã ba cầu ông Tú (xóm Quang Tây)</t>
  </si>
  <si>
    <t>Đoạn từ ngã ba ông Vỵ (xóm Quang Bắc) đến ngã ba ông Thụy (xóm Quang Nam)</t>
  </si>
  <si>
    <t xml:space="preserve">Đoạn từ Trường Mầm Non khu 2/9 đến giáp Tỉnh lộ 488C (xóm Quang Trung) </t>
  </si>
  <si>
    <t>Đường trục xã (đường 15)</t>
  </si>
  <si>
    <t>Đoạn từ cầu ông Quế đến nhà cầu ông Dung</t>
  </si>
  <si>
    <t>Đoạn từ cầu ông Dung đến cầu ông Đề</t>
  </si>
  <si>
    <t>Đoạn từ cầu ông Đề đến nhà cầu ông Khanh</t>
  </si>
  <si>
    <t>Đường trục xã (đường 16)</t>
  </si>
  <si>
    <t>Đoạn từ nhà bà Liễu đến ngã 3 ông Tứ</t>
  </si>
  <si>
    <t>Đoạn từ ngã ba ông Tứ đến cầu ông Kim</t>
  </si>
  <si>
    <t>Đoạn từ cầu ông Kim đến cầu ông Ký</t>
  </si>
  <si>
    <t>Khu dân cư tập trung xã Hải Đông</t>
  </si>
  <si>
    <t>Các thửa (lô) đất còn lại</t>
  </si>
  <si>
    <t>Khu dân cư tập trung xã Hải Quang</t>
  </si>
  <si>
    <t>Tuyến đường D3 (Đường Quang - Thanh)</t>
  </si>
  <si>
    <t>Đường N2, N3, N4, D1, D2</t>
  </si>
  <si>
    <t>46. Xã Hải Xuân</t>
  </si>
  <si>
    <t>Đường QL 21</t>
  </si>
  <si>
    <t>Từ lối rẽ vào cổng giáo họ Xuân Phong đến giáp Hải Thịnh</t>
  </si>
  <si>
    <t xml:space="preserve">Cống Xuân Hương đến biển mốc khu vực biên giới, lối rẽ vào cổng giáo họ Xuân Phong </t>
  </si>
  <si>
    <t>Từ giáp Hải Tiến đến giáp Cống Xuân Hương</t>
  </si>
  <si>
    <t>Đường 488C</t>
  </si>
  <si>
    <t>Từ giáp xã Hải Cường đến cửa hàng thép Phú Cường</t>
  </si>
  <si>
    <t>Đường 488C (Đường 50A cũ)</t>
  </si>
  <si>
    <t>Từ cửa hàng thép Phú Cường đến giáp Hải Tiến</t>
  </si>
  <si>
    <r>
      <t>Đường bộ ven biển đoạn từ xã Hải</t>
    </r>
    <r>
      <rPr>
        <sz val="13"/>
        <color rgb="FF000000"/>
        <rFont val="Times New Roman"/>
        <family val="1"/>
      </rPr>
      <t xml:space="preserve"> </t>
    </r>
    <r>
      <rPr>
        <b/>
        <sz val="13"/>
        <color rgb="FF000000"/>
        <rFont val="Times New Roman"/>
        <family val="1"/>
      </rPr>
      <t>Chính đến Cống Sông 1-5</t>
    </r>
  </si>
  <si>
    <r>
      <t>Đường bộ ven biển đoạn từ Cống Sông</t>
    </r>
    <r>
      <rPr>
        <sz val="13"/>
        <color rgb="FF000000"/>
        <rFont val="Times New Roman"/>
        <family val="1"/>
      </rPr>
      <t xml:space="preserve"> </t>
    </r>
    <r>
      <rPr>
        <b/>
        <sz val="13"/>
        <color rgb="FF000000"/>
        <rFont val="Times New Roman"/>
        <family val="1"/>
      </rPr>
      <t>1-5 đến vị trí đấu nối vào đường 21</t>
    </r>
  </si>
  <si>
    <t>Đường liên xã</t>
  </si>
  <si>
    <t>Từ giáp Hải Cường đến QL21B</t>
  </si>
  <si>
    <t>Từ cống bà Riệm đi Hải Ninh đến giáp Hải Châu</t>
  </si>
  <si>
    <t>Đoạn từ giáp Hải Tiến đến giáp Hải Hòa</t>
  </si>
  <si>
    <t>Từ giáp QL21B đến cầu trước UBND</t>
  </si>
  <si>
    <t>Đoạn từ cầu trước UBND xã đến giáp Đê Biển</t>
  </si>
  <si>
    <t>Đoạn từ giáp Cầu UBND xã Đến Giáp xã Hải Triều</t>
  </si>
  <si>
    <t>Đoạn từ Giáp Đê Biển đến Chợ Cồn Tròn</t>
  </si>
  <si>
    <t>Đường Trung Hòa</t>
  </si>
  <si>
    <t>Từ nhà ông Đặng đến giáp Hải Đường</t>
  </si>
  <si>
    <t>Đường Tây sông Múc</t>
  </si>
  <si>
    <t>Đoạn từ giáp TT Cồn đến cầu Xuân Hương</t>
  </si>
  <si>
    <t>Khu dân cư tập trung xã Hải Xuân</t>
  </si>
  <si>
    <t>Đường D3, D2</t>
  </si>
  <si>
    <t>Đường N2, N4</t>
  </si>
  <si>
    <t>Đường N3</t>
  </si>
  <si>
    <t>Các lô Biệt Thự</t>
  </si>
  <si>
    <t>Khu dân cư tập trung Hải Cường</t>
  </si>
  <si>
    <t>Đường D2, D3</t>
  </si>
  <si>
    <t>Từ giáp Hải Thịnh đến giáp xã Minh Thái</t>
  </si>
  <si>
    <t>Tỉnh lộ 488C</t>
  </si>
  <si>
    <t>Từ giáp Hải Xuân đến hết đê Ninh Cơ</t>
  </si>
  <si>
    <t>Đường An Đông</t>
  </si>
  <si>
    <t>Từ giáp Hải Anh (chợ An Lạc) đến hết đê Ninh Cơ</t>
  </si>
  <si>
    <t>Các đoạn đường khác</t>
  </si>
  <si>
    <t>Đoạn từ đê sông Ninh Cơ đến cống ông Cao</t>
  </si>
  <si>
    <t>Đoạn từ cống ông Cao đến nhà ông Khuynh</t>
  </si>
  <si>
    <t>Đoạn từ nhà ông Sinh đến xã Minh Thái</t>
  </si>
  <si>
    <t>Đoạn từ nhà ông Năm đến xã Minh Thái</t>
  </si>
  <si>
    <t>Đoạn từ Chùa An Nhân đến cống ông Cao</t>
  </si>
  <si>
    <t>Đoạn từ nhà ông Đồng đến nhà ô Chải</t>
  </si>
  <si>
    <t>Đường có chiều rộng mặt cắt trên 4m</t>
  </si>
  <si>
    <t>Đường có chiều rộng mặt cắt từ 2m-4m</t>
  </si>
  <si>
    <t>Đường có chiều rộng mặt cắt dưới 2m</t>
  </si>
  <si>
    <t>45. Xã Hải An</t>
  </si>
  <si>
    <t>44. Xã Hải Tiến</t>
  </si>
  <si>
    <t>Từ giáp Hải Quang (tờ 1 thửa 10) đến mốc Km193 QL 21</t>
  </si>
  <si>
    <t>Từ mốc Km193 QL 21 đến hết nhà bà Xuyến (tờ 14 thửa 86)</t>
  </si>
  <si>
    <t>Từ nhà bà Xuyến (tờ 14 thửa 86) đến giáp xã Hải Xuân</t>
  </si>
  <si>
    <t>Đường 488C (Đường 50 cũ)</t>
  </si>
  <si>
    <t>Từ giáp thôn 6 (Tờ 119, thửa 63) đến giáp xã Hải Xuân (Hải Cường cũ) (Tờ 121, thửa 91)</t>
  </si>
  <si>
    <t>Từ giáp thôn 31 đến ngã tư nghĩa trang liệt sĩ (tờ 8 thửa 201)</t>
  </si>
  <si>
    <t>Từ ngã tư nghĩa trang liệt sĩ (tờ 8 thửa 201) đến hết bến xe Cồn (tờ 9 thửa 268)</t>
  </si>
  <si>
    <t>Từ giáp bến xe Cồn (tờ 9 thửa 268) đến hết nhà ông Chinh (tờ 38 thửa 250 – Cổng chào cũ)</t>
  </si>
  <si>
    <t>Từ Nhà ông Chinh (tờ 38 thửa 250 – Cổng chào cũ) đền giáp Đường bộ ven biển (tờ 43 thửa 277)</t>
  </si>
  <si>
    <t>Đường bộ ven biển đoạn từ giáp xã Hải Quang đến Ngã tư đèn đỏ (Đường 488C)</t>
  </si>
  <si>
    <t>Đường bộ ven biển đoạn từ Ngã tư đèn đỏ đến giáp xã Hải Xuân</t>
  </si>
  <si>
    <t>Từ Nhà Văn Hóa xã đến cầu Cồn trong (tờ 1 thửa 150)</t>
  </si>
  <si>
    <t>Từ giáp cầu Cồn trong (tờ 1 thửa 150) đến giáp thôn 20 (Cầu ông Xương - tờ 1 thửa 7)</t>
  </si>
  <si>
    <t>Từ giáp thôn 20 (Cầu ông xương) đến giáp xã Hải Hậu (Cầu Sồng Hồng)</t>
  </si>
  <si>
    <t>Từ cầu Cồn ngoài đến giáp xã Hải Xuân (tờ 14 thửa 142)</t>
  </si>
  <si>
    <t xml:space="preserve">Từ giáp xã Hải Anh (tờ 89, thửa 40) đến Nhà Văn Hóa Thôn 15(Tờ 129 , thửa 30) (Xóm Lê đê cũ) </t>
  </si>
  <si>
    <t>Từ Nhà Văn Hóa Thôn 15 (Xóm Lê đê cũ) đến Cầu Thống Đường</t>
  </si>
  <si>
    <t>Đường Long Sơn</t>
  </si>
  <si>
    <t>Các tuyến đường trục xã:</t>
  </si>
  <si>
    <t>Đường từ nhà ông Kiểm thôn 1 (tờ 2 thửa 107), qua ngã ba ông Vũ (tờ 3 thửa 23) đến từ đường họ Đinh (tờ 3 thửa 249)</t>
  </si>
  <si>
    <t>Từ nhà ông Chưởng (tờ 3 thửa 279) qua Nghĩa Trang Liệt Sỹ, cầu ông Roãn đến giáp xã Hải Xuân (tờ 13 thửa 28)</t>
  </si>
  <si>
    <t>Từ nhà ông Khang Thôn 1 (tờ 2 thửa 307) đến nhà ông Quỳnh Thôn 2 (tờ 4 thửa 87)</t>
  </si>
  <si>
    <t>Từ nhà ông Đông (tờ 2 thửa 333) đến nhà ông Hiệu (tờ 2 thửa 506)</t>
  </si>
  <si>
    <t>Từ nhà ông Hiệu (tờ 2 thửa 506) đến đường bộ ven biển</t>
  </si>
  <si>
    <t>Từ cổng Chào Hải Chính cũ đến nhà bà Xuyến (Tờ 61, thửa 185)</t>
  </si>
  <si>
    <t>Từ dốc chợ Đập cũ (Tờ 74, thửa 114) đến đường bộ ven biển</t>
  </si>
  <si>
    <t xml:space="preserve">Từ Cầu ông Phương Hải Chính cũ (Tờ 63, thửa 106) đến nhà ông Tinh (Tờ 75, thửa 87) </t>
  </si>
  <si>
    <t xml:space="preserve">Đường Đông sông Múc A (Từ giáp xã Hải Hậu đến hết thôn 30) </t>
  </si>
  <si>
    <t>Từ trường tiểu học Hải Chính đến hết KDC thôn Trung Châu</t>
  </si>
  <si>
    <t xml:space="preserve">Từ đường 488C đến cống ông Sửu thôn Quang Trung </t>
  </si>
  <si>
    <t xml:space="preserve">Từ cầu Cồn Trong đến Trường mầm Non Hải Tân </t>
  </si>
  <si>
    <t>Từ Trường mầm Non Hải Tân đến cầu ông Túy</t>
  </si>
  <si>
    <t>Từ cầu ông Kết đến đường An Đông</t>
  </si>
  <si>
    <t>Từ cầu ông Kết đến nhà Bà Ngọt (giáp trại chăn nuôi)</t>
  </si>
  <si>
    <t>Đường liên Thôn</t>
  </si>
  <si>
    <t>Từ cầu ông Thành thôn 24 đến Trạm Y tế Hải Tân</t>
  </si>
  <si>
    <t xml:space="preserve">Đường phía Bắc của đường An Đông: Từ Nhà văn hóa thôn 22 đến nhà bà Thành thôn 15 </t>
  </si>
  <si>
    <t xml:space="preserve">Đường phía Bắc của đường An Đông: Từ cầu ông Tiển thôn 14 đến cầu bà Tiệp thôn 15(giáp cầu Thống đường) </t>
  </si>
  <si>
    <t xml:space="preserve">Từ Cầu Miếu Thôn 14 đến nhà ông xương thôn 15(đường tây sông Doanh Châu C) </t>
  </si>
  <si>
    <t>Từ Nhà ông Huấn Thôn 18 đến nhà ông Hùng thôn 15 (giáp cầu nhà thờ Tứ Trùng)</t>
  </si>
  <si>
    <t>Từ nhà ông Hùng thôn 15 (giáp cầu nhà thờ Tứ Trùng) đến nhà ông Lịch thôn 20</t>
  </si>
  <si>
    <t>Từ Cầu ông Túy thôn 18 đến nhà ông dương Thôn 19 (nam sông Múc 16)</t>
  </si>
  <si>
    <t>Từ nhà ông Năm Thôn 19 đến giáp cầu Cồn trong (nam sông Múc 16)</t>
  </si>
  <si>
    <t>Từ cầu Ông Dũng Thôn 20 qua cầu ông Sinh thôn 2 đến giáp đường 488C</t>
  </si>
  <si>
    <t>Đường phía Nam của đường An Đông (Từ đường Long Sơn đến Nhà ông Hải thôn 23)</t>
  </si>
  <si>
    <t>Từ đường bộ ven Biển đến cầu ông Hiền thôn 12</t>
  </si>
  <si>
    <t>Từ đường 488C (thôn 8) đến cầu ông Khảm thôn 12</t>
  </si>
  <si>
    <t>Từ đường 488C (thôn Văn Lý) đến cầu ông Vinh thôn Văn Lý</t>
  </si>
  <si>
    <t>Từ ông Phú thôn Đ đến ông Quang thôn Tây Cát</t>
  </si>
  <si>
    <t>Từ đường 488C (thôn Văn Lý) đến ông Thắng thôn C</t>
  </si>
  <si>
    <t>Từ đường 488C (thôn Đ) đến cầu ông Phương thôn B</t>
  </si>
  <si>
    <t>Từ đường 488C (thôn Đ) đến ông Văn thôn Đ</t>
  </si>
  <si>
    <t>Từ nhà bà Thủy thôn 8 đến đường bộ ven biển</t>
  </si>
  <si>
    <t>Từ đường 488C (thôn B) đến cầu ông Bình thôn B</t>
  </si>
  <si>
    <t>Từ cống C2 (thôn Quang Trung) đến đường bộ ven biển (Hải Chính cũ)</t>
  </si>
  <si>
    <t>Đường trục Thôn</t>
  </si>
  <si>
    <t xml:space="preserve">Từ cầu ông Tương đến nhà ông Thái Thôn 14 (Giáp đường trục xã) </t>
  </si>
  <si>
    <t>Từ cầu ông Hoài (Tờ 125, thửa 106) đến nhà ông Mùi thôn 14 (tờ 127, thửa 30) (Giáp đường trục xã)</t>
  </si>
  <si>
    <t xml:space="preserve">Từ cầu ông Tiệp (Tờ 130, thửa 86) đến nhà ông Quang thôn 16 (Tờ 131, thửa 300) (Giáp đường trục xã) </t>
  </si>
  <si>
    <t>Từ nhà bà Loan Tám (Tờ 139, thửa 537) đến nhà ông Hoàn thôn 18 (Tờ 139, thửa 300)</t>
  </si>
  <si>
    <t>Từ nhà Ông Sơn đến cầu ông Thon thôn 20</t>
  </si>
  <si>
    <t>Từ nhà bà Mận Dũng (Tờ 138, thửa 137) đến cầu ông Phương thôn 20(tờ 138, thửa 159)</t>
  </si>
  <si>
    <t xml:space="preserve">Từ Nhà ông Huân (Tờ 139, thửa 431) qua nhà bà Cường đến nhà bà Mịch Thôn 19 (Tờ 138, thửa 413) </t>
  </si>
  <si>
    <t xml:space="preserve">Từ nhà Ông Giang (tờ 138, thửa 411) đến ngã ba ông Hòa thôn 19 </t>
  </si>
  <si>
    <t xml:space="preserve">Từ nhà ông Suy (tờ 138, thửa 312) đến nhà ông Đông Thôn 19 (tờ 138, thửa 440). </t>
  </si>
  <si>
    <t>Từ cầu bà Hải (Tờ 138, thửa 583) đến ngã ba ông Hòa thôn 19</t>
  </si>
  <si>
    <t>Từ cổng làng Thôn 29 đến Nhà ông Đóa thôn 29</t>
  </si>
  <si>
    <t xml:space="preserve">Từ nhà bà Điện (Thôn 29) đến giáp trại chăn nuôi </t>
  </si>
  <si>
    <t xml:space="preserve">Từ Cổng làng Thôn 27 (cạnh nhà ông Tuấn) đến nhà ông Rư (Tờ 113, thửa 178) </t>
  </si>
  <si>
    <t>Từ Nhà bà Lan (Tờ 121, thửa 260) đến nhà ông Cương thôn 30 (Tờ 120, Thửa 97)</t>
  </si>
  <si>
    <t>Từ Nhà ông Thắng (Tờ 119, thửa 26) đến nhà ông Huyến thôn 31 (Tờ 120, Thửa 90)</t>
  </si>
  <si>
    <t xml:space="preserve">Từ nhà ông Quế (Tờ 120, thửa 336) đến nhà bà Nga thôn 31 (Tờ 117, thửa 171) </t>
  </si>
  <si>
    <t>Từ đường 488C đến cầu ông Hùng thôn Lê Lợi</t>
  </si>
  <si>
    <t>Từ nhà ông Hương thôn 8 đến đường bộ ven biển</t>
  </si>
  <si>
    <t>Từ nhà bà Liên thôn 8 đến đường bộ ven biển</t>
  </si>
  <si>
    <t>Từ nhà ông Chinh đến nhà ông Dinh thôn 9</t>
  </si>
  <si>
    <t>Từ nhà ông Hưởng đến nhà ông Cao thôn 9</t>
  </si>
  <si>
    <t>Từ nhà ông Hướng đến nhà ông Rồng thôn 10</t>
  </si>
  <si>
    <t>Từ nhà ông Chiến đến nhà ông Lưu thôn 11</t>
  </si>
  <si>
    <t>Từ trường Mầm Non khu B đến nhà ông Tiếp thôn 11</t>
  </si>
  <si>
    <t>Từ nhà ông Hiền đến cầu ông Công thôn 12</t>
  </si>
  <si>
    <t>Từ nhà ông Đệ đến cầu ông Thành thôn 13</t>
  </si>
  <si>
    <t>Từ cầu ông Quang đến cầu ông Giá thôn Tây Cát</t>
  </si>
  <si>
    <t>Từ nhà ông Chương đến nhà ông Doanh thôn Tây Cát</t>
  </si>
  <si>
    <t>Từ nhà ông Khoa đến nhà bà Tươi thôn Văn Lý</t>
  </si>
  <si>
    <t>Từ nhà ông Hồng đến nhà ông Hùng thôn Văn Lý</t>
  </si>
  <si>
    <t>Từ nhà ông Tuệ đến nhà ông Chương thôn Đ</t>
  </si>
  <si>
    <t>Từ Ngã tư ông Thắng (thửa 42; tờ 62) thôn Bắc Sơn đến nhà ông Dũng (thửa 36; tờ 58) thôn Hữu Nghị</t>
  </si>
  <si>
    <t>Từ Ngã 3 Uỷ Ban Hải Chính cũ đến nhà ông Vụ (thửa 40; tờ 60) thôn Hữu Nghị</t>
  </si>
  <si>
    <t>Từ Cống Đá thôn Tây Sơn đến nhà ông Thông (thửa 263; tờ 75) thôn Sơn Đông</t>
  </si>
  <si>
    <t>Từ nhà ông Nam (thửa 92; tờ 75) đến Đường bộ ven biển</t>
  </si>
  <si>
    <t>Từ nhà ông Uý (thửa 105; tờ 75) đến Đường bộ ven biển</t>
  </si>
  <si>
    <t xml:space="preserve">Từ Cổng chào thôn Tây Ninh đến Đường bộ ven biển </t>
  </si>
  <si>
    <t>Từ cầu ông Quỳnh qua cầu bà Đang đến giáp xã Hải Xuân</t>
  </si>
  <si>
    <t>Các Tuyến trục Thôn (Có chiều rộng mặt cắt hiện trạng từ 3,0 - 5m) thuộc các Thôn:  3, 4</t>
  </si>
  <si>
    <t>Các Tuyến trục Thôn (Có chiều rộng mặt cắt hiện trạng từ 3,0 - 5m) thuộc các Thôn: 1, 2, 5, 6, 7</t>
  </si>
  <si>
    <t>Khu dân cư tập trung Hải Chính</t>
  </si>
  <si>
    <t>Đường N3, D2</t>
  </si>
  <si>
    <t>Hệ số lô góc là 1,1 của đường tiếp giáp có mức giá cao nhất</t>
  </si>
  <si>
    <t>Khu dân cư tập trung Xóm B Xã Hải Lý</t>
  </si>
  <si>
    <r>
      <t xml:space="preserve">Khu tái định cư và khu dân cư tập trung xóm Tây Cát </t>
    </r>
    <r>
      <rPr>
        <sz val="13"/>
        <color theme="1"/>
        <rFont val="Times New Roman"/>
        <family val="1"/>
      </rPr>
      <t>(thuộc xã Hải Lý cũ)</t>
    </r>
  </si>
  <si>
    <t>Các thửa đất thuộc lô CL1 (gồm các thửa: CL1-17 đến CL1-29); các thửa đất thuộc lô CL2 (gồm các thửa CL2-2 đến CL2-7)</t>
  </si>
  <si>
    <t>Thửa đất thuộc lô CL2 (thửa: CL2-01); các thửa đất lô CL1 (gồm các thửa: CL1-01 đến CL1-16)</t>
  </si>
  <si>
    <t>Khu tái định cư và khu đô thị thương mại Cồn - Văn Lý</t>
  </si>
  <si>
    <t>Trục đường từ Quốc lộ 21 đường N3 đến D3</t>
  </si>
  <si>
    <t>Từ đường D3 của N3 đến D5 (N3 quay hướng Nam)</t>
  </si>
  <si>
    <t>- Trục các đường N4, N5, D1, D2, D3</t>
  </si>
  <si>
    <t>13.000</t>
  </si>
  <si>
    <t>- Trục đường từ D4 đến N3 (Ngang, dọc khu giữa và xung quanh hồ)</t>
  </si>
  <si>
    <t>Các thửa (lô) đất liền kề còn lại</t>
  </si>
  <si>
    <t>Các lô Biệt thự quay ra hồ</t>
  </si>
  <si>
    <t>Các lô Biệt thự còn lại</t>
  </si>
  <si>
    <t xml:space="preserve">Đường có chiều rộng mặt cắt trên 5m </t>
  </si>
  <si>
    <t>Đường có chiều rộng mặt cắt từ 3 - 5m</t>
  </si>
  <si>
    <t>43. Xã Hải Anh</t>
  </si>
  <si>
    <t>Quốc lộ 37B (Tỉnh lộ 486B, 56 cũ)</t>
  </si>
  <si>
    <t>Từ giáp Hải Trung đến giáp Trực Đại</t>
  </si>
  <si>
    <t>Từ giáp Hải Tiến đến giáp Hải An</t>
  </si>
  <si>
    <t>Đường Trung Hòa (Tỉnh lộ 487C)</t>
  </si>
  <si>
    <t>Từ giáp Hải Trung đến giáp đường Quốc lộ 37B</t>
  </si>
  <si>
    <t>Từ Quốc lộ 37B đến giáp thôn 23 Hải Đường</t>
  </si>
  <si>
    <t>Từ thôn 23 Hải Đường - chùa Khánh Quang (1); Từ Cầu Hải Đường - Giáp Hải Xuân (2)</t>
  </si>
  <si>
    <t>Tuyến Cầu Fe9 - Đền 3 Bà Chúa - Quốc lộ 37</t>
  </si>
  <si>
    <t>Đường cầu Mới - Hải Trung</t>
  </si>
  <si>
    <t xml:space="preserve"> Đoạn từ cầu Bổn Nhuận đến hết thôn 24</t>
  </si>
  <si>
    <t>Từ thôn 1 Hải Đường - Giáp Hải Xuân</t>
  </si>
  <si>
    <t>Từ cầu Hải Minh đến qua cầu thôn 6 đến hết HTX Tân Tiến</t>
  </si>
  <si>
    <t>Từ ngã tư cầu cụm công nghiệp 2 qua cầu chùa đến hết Giáo xứ Tân Bồi</t>
  </si>
  <si>
    <t>Khu dân cư tập trung xã Hải Anh</t>
  </si>
  <si>
    <t>KDC tập trung Hải Anh 2</t>
  </si>
  <si>
    <t>Đường N7</t>
  </si>
  <si>
    <t>Đường N2, N6</t>
  </si>
  <si>
    <t>Đường D1, D2, N5</t>
  </si>
  <si>
    <t>Đường N3, N8</t>
  </si>
  <si>
    <t>42. Xã Hải Hậu</t>
  </si>
  <si>
    <t>Từ giáp Hải Hưng - cổng làng Thôn 3 Yên Định</t>
  </si>
  <si>
    <t xml:space="preserve">Từ Cổng làng Thôn 3 Yên Định - đường vào trạm điện </t>
  </si>
  <si>
    <t xml:space="preserve">Từ đường vào trạm điện đến hết Công ty cổ phần vật liệu xây lắp Hải Hậu </t>
  </si>
  <si>
    <t xml:space="preserve"> Từ giáp Công ty cổ phần vật liệu xây lắp Hải Hậu đến hết mốc giới xã Hải Hậu</t>
  </si>
  <si>
    <t>Quốc lộ 37B</t>
  </si>
  <si>
    <t>Từ cầu Yên Định đến trường mầm non Khu B Yên Định</t>
  </si>
  <si>
    <t>Từ trường Mầm non khu B đến giáp xã Hải Anh</t>
  </si>
  <si>
    <t xml:space="preserve">Từ cầu Mộng chè đến cầu ông Chung </t>
  </si>
  <si>
    <t>Từ cầu ông Chung đến giáp Hải Bắc</t>
  </si>
  <si>
    <t>Từ giáp Hải Trung cũ qua cầu Hải Bắc đến cầu Sắt</t>
  </si>
  <si>
    <t xml:space="preserve">Từ cầu Yên Định - cầu 19/5 </t>
  </si>
  <si>
    <t>Từ cầu 19/5 - nhà ông Dũng (giáp Hải Phương)</t>
  </si>
  <si>
    <t>Từ giáp TT. Yên Định cũ đến đập Hai đồng</t>
  </si>
  <si>
    <t>Từ đập Hai đồng đến giáp Hải Tiến</t>
  </si>
  <si>
    <t>Đường Đông sông Múc</t>
  </si>
  <si>
    <t>Từ cống Múc 1 đến Cầu Phạm Rỵ</t>
  </si>
  <si>
    <t>Từ cầu Phạm Rỵ đến cầu Nghĩa trang Liệt sỹ</t>
  </si>
  <si>
    <t>Từ cầu Nghĩa trang Liệt sỹ đến nhà ông Chí</t>
  </si>
  <si>
    <t>Từ nhà ông Chí đến Phố Mới (giáp Hải Bắc)</t>
  </si>
  <si>
    <t xml:space="preserve">Từ giáp Hải Trung qua cầu Hải Bắc đến giáp Yên Định </t>
  </si>
  <si>
    <t xml:space="preserve"> Từ đường sau chợ Yên Định đến trường Tô Hiến Thành (giáp Hải Bắc)</t>
  </si>
  <si>
    <t>Đường tránh Yên Định</t>
  </si>
  <si>
    <t>Từ giáp đường Quốc Lộ 21B đến giáp xã Hải Hưng</t>
  </si>
  <si>
    <t>Đường liên xã (Đường Long Sơn)</t>
  </si>
  <si>
    <t>Đường Nam Trung qua xã Hải Hậu</t>
  </si>
  <si>
    <t>Đường Thương Binh</t>
  </si>
  <si>
    <t>Từ cầu Đông đến cầu Phe Nhì</t>
  </si>
  <si>
    <t>Từ cầu Phe Nhì đến Bia căm thù</t>
  </si>
  <si>
    <t>Từ Bia căm thù đến giáp Hải Anh</t>
  </si>
  <si>
    <t xml:space="preserve">Từ nhà ông Kiên thôn 1 qua cống Phân Tùng đến giáp Hải Tiến </t>
  </si>
  <si>
    <t>Từ giáp Xuân Ninh qua cầu ông Khanh đến chợ Đông Biên. Từ nhà ông Tân đến cầu ông Tố</t>
  </si>
  <si>
    <t>Từ cầu Sắt (mới) đến cầu Đông Cường; Từ cống Trắng đến cầu ông Chiến</t>
  </si>
  <si>
    <t>Từ giáp Hải Hưng đến nhà ông Tân thôn Phương Đức, Yên Định</t>
  </si>
  <si>
    <t>Từ Ngân hàng Agribank đến nhà ông Tuấn thôn 5 Yên Định</t>
  </si>
  <si>
    <t>Từ Nhà văn hóa thôn 5 Yên Định qua nhà ông Chung đến nhà bà Oanh thôn 5 Yên Định</t>
  </si>
  <si>
    <t>Từ nhà ông Đam (giáp Hải Hưng) qua cầu Hàng Vàng đến nhà ông Công (Giáp Hải Hưng); Từ cống ông Hải đến nhà từ họ Trần; phía đông đoạn từ cổng làng thôn 2 Yên Định đến nhà ông Mạnh; Từ nhà văn hóa thôn 2 Yên Định đến nhà ông Ấn</t>
  </si>
  <si>
    <t>Từ cổng làng Thôn 1 đến nhà ông Tuấn (giáp Hải Hưng)</t>
  </si>
  <si>
    <t>Từ cổng làng Thôn 3 Yên Định đến nhà bà Lựu; Từ nhà ông Liệu (QL 21) đến nhà ông Phung</t>
  </si>
  <si>
    <t>Từ nhà ông Kim qua cầu Nhà Xứ đến nhà ông Rậu; Từ cầu 19/5 đến nhà bà Hòa</t>
  </si>
  <si>
    <t>Từ đường Quốc lộ 37B đến trường PTCS Hải Phương</t>
  </si>
  <si>
    <t>Từ THCS Hải Phương đến giáp Hải Tiến; Phía Bắc sông đoạn từ đo Hải Đồng đến giáp Hải Long</t>
  </si>
  <si>
    <t>Từ nhà ông Khâm (QL 37 B) đến nhà ông cầu ông Thọ</t>
  </si>
  <si>
    <t>Từ nhà bà Huệ (QL 37 B) đến nhà bà Mai</t>
  </si>
  <si>
    <t>Từ giáp huyện đội cũ đến cầu Phủ</t>
  </si>
  <si>
    <t>Từ nhà ông Lưu đến nhà ông Tỵ</t>
  </si>
  <si>
    <t>Từ cầu Róng thôn 7 Hải Trung đến cống Múc 1</t>
  </si>
  <si>
    <t>Từ trạm xá đến trường mầm non khu B</t>
  </si>
  <si>
    <t>Từ nhà ông Vĩnh thôn 4 Hải Trung đến cống An Ninh</t>
  </si>
  <si>
    <t>Từ cầu ông Chung đến cống trắng</t>
  </si>
  <si>
    <t>Từ cầu Mộng Chè đến giáp Hải Bắc</t>
  </si>
  <si>
    <t>Từ cầu bà Lượng đến nhà văn hóa thôn 19 Hải Trung</t>
  </si>
  <si>
    <t>Từ nhà văn hóa thôn 19 Hải Trung đến Quốc lộ 37B</t>
  </si>
  <si>
    <t>Từ nhà bia Tứ Tổ đến nhà thờ Phạm Rỵ</t>
  </si>
  <si>
    <t>Đường liên thôn Hải Long</t>
  </si>
  <si>
    <t>Đường trục thôn</t>
  </si>
  <si>
    <t>Từ cầu Róng thôn 7 đến giáp thôn 9</t>
  </si>
  <si>
    <t>Đường Bắc sông Phạm Rỵ từ cống ông Kiên qua nhà văn hóa thôn 8 Hải Trung đến đê sông Ninh Cơ</t>
  </si>
  <si>
    <t>Đường Nam sông Phạm Rỵ từ cống ông Kiên qua ngã tư ông Tu đến ngã tư ông Bạ xuống nhà ông Tài thôn 8 Hải Trung và từ ngã 3 ông Vấn đến ngã ba ông Cẩn thôn 8</t>
  </si>
  <si>
    <t>Đường từ nhà giáo lý đến ngã 3 ông Sơn thôn 7</t>
  </si>
  <si>
    <t>Từ cống ông Kiên thôn 8 đến ngã tư nhà giáo lý đến ngã ba ông Khang thôn 9</t>
  </si>
  <si>
    <t>Từ ngã tư nhà giáo lý đến nghĩa địa Phạm Rỵ thôn 9 và đường Tây nhà thờ Phạm Rỵ từ cầu ông Tu đi qua ngã 3 ông Nghệ đến ngã 3 ông Liểu và đường Nam nhà thờ Phạm Rỵ từ nhà ông Tuân đến trường mầm non khu C</t>
  </si>
  <si>
    <t xml:space="preserve"> Cụm dân cư đô thị (Thôn 1 Yên Định) </t>
  </si>
  <si>
    <t xml:space="preserve"> Khu đô thị Yên Định - Hải Hưng (các tuyến đường trong khu đô thị) </t>
  </si>
  <si>
    <t>Khu dân cư tập trung Thôn 4 Yên Định (Trường Tiểu học Yên Định cũ)</t>
  </si>
  <si>
    <t xml:space="preserve"> Cụm dân cư Sân vận động cũ (thuộc Thôn 7 Yên Định) </t>
  </si>
  <si>
    <t>Khu dân cư tập trung Hải Bắc, TT. Yên Định</t>
  </si>
  <si>
    <t>Đường khu dân cư tập trung 1 Hải Phương</t>
  </si>
  <si>
    <t>Khu tuyến đường CL2, CL5, Cl 6</t>
  </si>
  <si>
    <t>Khu tuyến đường CL1, CL 3, CL 4</t>
  </si>
  <si>
    <t>Khu biệt thự</t>
  </si>
  <si>
    <t>Khu dân cư tập trung Hải Phương 2, TT. Yên Định</t>
  </si>
  <si>
    <t>Đường D2, D3, D4, N2, N3, N4</t>
  </si>
  <si>
    <t>Các đoạn đường còn lại</t>
  </si>
  <si>
    <t>Khu dân cư tập trung Hải Trung</t>
  </si>
  <si>
    <t>Đường TX7</t>
  </si>
  <si>
    <t>Phía Tây đoạn từ cổng làng thôn 2 Yên Định đến nhà ông Mạnh thôn 2 Yên Định</t>
  </si>
  <si>
    <t>Đoạn từ Cống Khoáy đến giáp xã Giao Bình</t>
  </si>
  <si>
    <t>Đoạn từ Cống Khoáy đến cầu Hà Lạn</t>
  </si>
  <si>
    <t>Tỉnh lộ 489B</t>
  </si>
  <si>
    <t>Quốc lộ 37B đến ngã tư nhà thờ Quất Lâm</t>
  </si>
  <si>
    <t>Đoạn từ Ngã tư nhà thờ Quất Lâm đến giáp đê TW</t>
  </si>
  <si>
    <t>Đoạn từ Quỹ tín dụng Quất Lâm đến giáp đê TW</t>
  </si>
  <si>
    <t>Đoạn từ cầu Thức Hóa đến Cống Khoáy</t>
  </si>
  <si>
    <t>Tỉnh lộ 484</t>
  </si>
  <si>
    <t>Đường Nam Định - Lạc quần - đường bộ ven biển</t>
  </si>
  <si>
    <t>Đường Nguyễn Ý</t>
  </si>
  <si>
    <t>Đường Dương Khê</t>
  </si>
  <si>
    <t>Đường Tiên Ninh</t>
  </si>
  <si>
    <t>Đoạn từ ngã tư trụ sở công an xã Giao Ninh đến giáp xã Giao Bình</t>
  </si>
  <si>
    <t>Đoạn từ Nghĩa trang Quất Lâm đến đường Dương Khuê</t>
  </si>
  <si>
    <t>Đường Văn Trì</t>
  </si>
  <si>
    <t>Đoạn từ Nghĩa trang Quất Lâm đến cầu ông Vạn</t>
  </si>
  <si>
    <t>Đường Hòa Bình</t>
  </si>
  <si>
    <t>Đoạn từ xóm Tồn Thành Đông đến xóm Tồn Thành Tây</t>
  </si>
  <si>
    <t>Đoạn đường trục xã xóm Bỉnh Di Đông và xóm Bỉnh Di Tây</t>
  </si>
  <si>
    <t>Đoạn đường trục xóm Thức Hóa Đông và Thức Hóa Tây</t>
  </si>
  <si>
    <t>Đoạn trung tâm xóm Thức Hóa Nam và đường trục chợ Bến ra Quốc lộ 37B</t>
  </si>
  <si>
    <t>Đoạn đường trục từ xóm Mộc Đức đến ngã ba giáp đường Quốc lộ 37B</t>
  </si>
  <si>
    <t>Đoạn từ Nhà thờ Mộc Đức đến giáp Quốc lộ 37B</t>
  </si>
  <si>
    <t>Đoạn đường trục Thanh Trì (từ trường tiểu học B Giao Thịnh đến đường Mộc Đức ra QL 37B)</t>
  </si>
  <si>
    <t>Đoạn từ ngã ba vào cảng cá đến ngã ba Quốc lộ 37B đi cầu Hà Lạn</t>
  </si>
  <si>
    <t>Đoạn từ nhà thờ Thức Khóa đến giáp tái định cư Thức Hóa Nam</t>
  </si>
  <si>
    <t>Đường N1 Tái định cư Thức Hóa Nam</t>
  </si>
  <si>
    <t>Đoạn từ đường Dương Khuê đến đường bộ ven biển</t>
  </si>
  <si>
    <t>Đoạn từ gốc đa NVH xã đến đường Thống Nhất</t>
  </si>
  <si>
    <t>Đoạn từ ngã tư giao phố Vũ Đoan và phố Cồn Tầu đến hết nhà ông Quyết</t>
  </si>
  <si>
    <t>Đoạn từ ngã tư giao phố Vũ Đoan và phố Cồn Tầu đến hết cống xá</t>
  </si>
  <si>
    <t>Đoạn từ đường QL 37B (thổ ông Chương) đến giáp nhà ông Vượng đường Thống Nhất</t>
  </si>
  <si>
    <t>Đoạn từ đường QL 37B (thổ ông Cương) đến giáp nhà ông Quân đường Thống Nhất</t>
  </si>
  <si>
    <t>Đoạn từ đường QL 37B (thổ ông Doanh) đến nhà ông Tài</t>
  </si>
  <si>
    <t>Đoạn từ đường QL 37B (thổ ông Chính) đến cống C7</t>
  </si>
  <si>
    <t>Đoạn từ đường QL 37B (thổ ông Tuyên) đến đường Thống Nhất</t>
  </si>
  <si>
    <t>Thức Hoá Tây</t>
  </si>
  <si>
    <t xml:space="preserve">Đoạn NVH xóm Thức Hoá Nam đến nhà ông Bùi Văn Lộng </t>
  </si>
  <si>
    <t>Đoạn từ giáo xóm Phụ Phượng đến nhà ông Đinh Văn Bắc</t>
  </si>
  <si>
    <t>Thức Hoá Nam</t>
  </si>
  <si>
    <t>Đoạn từ giáo xóm Nam Hoà đến nhà ông Đinh Ngọc Truyền</t>
  </si>
  <si>
    <t>Đoạn từ nhà ông Bạ đến Trạm Biến áp Thịnh Thắng 3</t>
  </si>
  <si>
    <t>Xóm Hiểu Minh</t>
  </si>
  <si>
    <t>Đoạn từ Quốc lộ 37B đến hết nhà thờ Minh Đường</t>
  </si>
  <si>
    <t>Đường trục xóm Liên Phong</t>
  </si>
  <si>
    <t>Đoạn từ đê biển đến chùa Liên Phong</t>
  </si>
  <si>
    <t>Đoạn từ thổ ông Khoát đến thổ ông Khoa giáp đê Cổ Vạy</t>
  </si>
  <si>
    <t>Đoạn từ thổ ông Chính đến giáp đê Bạch Long thổ ông Lục</t>
  </si>
  <si>
    <t>Đường khu quy hoạch Cụm CN Thịnh Lâm</t>
  </si>
  <si>
    <t>Đoạn từ ngã 3 vào cảng cá đến đê TW</t>
  </si>
  <si>
    <t>Các tuyến đường khác</t>
  </si>
  <si>
    <t>Đoạn từ nhà ông Bình đến Bưu cục Quất Lâm TDP Lâm Khang</t>
  </si>
  <si>
    <t>Đoạn từ Bưu cục Quất Lâm đến hết nhà ông Chung</t>
  </si>
  <si>
    <t>Đoạn từ chợ Quất Lâm đến nhà ông An</t>
  </si>
  <si>
    <t>Đoạn từ HTX Hòa Bình cũ đến giáp đường Nguyễn Văn Ích</t>
  </si>
  <si>
    <t>đoạn từ Nhà ông Du trưởng thôn đến giáp đường Nguyễn Văn Ích</t>
  </si>
  <si>
    <t>Đoạn từ QL 37B đến cầu ông Vạn (Phía nghĩa địa)</t>
  </si>
  <si>
    <t>Đoạn từ QL 37B đến cầu ông Vạn (phía KDC tập trung)</t>
  </si>
  <si>
    <t>Khu dân cư tập trung Giao Thịnh</t>
  </si>
  <si>
    <t>Đường N3 liền kề</t>
  </si>
  <si>
    <t>Đường N3 biệt thự</t>
  </si>
  <si>
    <t>Đường N5</t>
  </si>
  <si>
    <t>Điểm tái định cư phân tán xóm Thức Hóa Nam</t>
  </si>
  <si>
    <t>N1</t>
  </si>
  <si>
    <t>Điểm tái định cư phân tán Giao Phong</t>
  </si>
  <si>
    <t>Đường N1, N3, D2</t>
  </si>
  <si>
    <t>Khu Liên Phong</t>
  </si>
  <si>
    <t>Khu dân cư Thị trấn Quất Lâm</t>
  </si>
  <si>
    <t>Đường D1, D2, D3, D4, N2, N3, N4</t>
  </si>
  <si>
    <t>Đường Gom</t>
  </si>
  <si>
    <t>41.Xã Giao Ninh</t>
  </si>
  <si>
    <t>40. Xã Giao Phúc</t>
  </si>
  <si>
    <t>Đường Tỉnh lộ 488 (đường Tiến Hải cũ)</t>
  </si>
  <si>
    <t>Đoạn từ giáp Giao Hưng đến Cầu Thái Ninh</t>
  </si>
  <si>
    <t>Đoạn từ Cầu Thái Ninh đến hết xóm Hải Tân</t>
  </si>
  <si>
    <t>Đoạn từ xóm Hải Hoà đến nhà văn hoá xóm Hải Đông</t>
  </si>
  <si>
    <t>Đoạn từ nhà văn hoá Hải Đông đến cống Tiền Lang</t>
  </si>
  <si>
    <t>Đường bộ ven biển (đoạn từ xã Giao Hưng đến xã Giao Hoà)</t>
  </si>
  <si>
    <t>Đoạn từ cầu chợ đến cầu ông Sơn xóm Hải Thịnh</t>
  </si>
  <si>
    <t>Đoạn từ UBND xã đến nhà ông Tuyên xóm Hải Thịnh</t>
  </si>
  <si>
    <t>Đoạn từ nhà ông Sơn xóm Hải Thịnh đến hết nhà ông Quang xóm Hải Cường</t>
  </si>
  <si>
    <t>Đoạn từ trường THCS đến NVH xóm 3 cũ</t>
  </si>
  <si>
    <t>Đoạn từ cầu Thái Ninh đến giáp xã Giao Hưng</t>
  </si>
  <si>
    <t>Đoạn từ Giao Nhân đến cầu Nghĩa trang ND (xóm Hải Giang)</t>
  </si>
  <si>
    <t>Đoạn từ cầu Nghĩa trang ND đến cầu nghĩa trang Liệt sỹ (xóm Hải Giang)</t>
  </si>
  <si>
    <t>Đoạn từ Giao Hưng đến NVH xóm 3 cũ</t>
  </si>
  <si>
    <t>Đoạn từ Cầu chợ đi Giao Hưng</t>
  </si>
  <si>
    <t>Đoạn từ nhà ông Quang đến cầu ông Hải (xóm Hải Cường)</t>
  </si>
  <si>
    <t>Đoạn từ nhà ông Sơn đến cầu ông Cận (xóm Hải Thịnh)</t>
  </si>
  <si>
    <t>Đoàn từ cổng chào Xuân Tiến đến giáp xã Giao Hoà</t>
  </si>
  <si>
    <t>Đoạn từ cầu bà Rĩnh đến giáp xã Giao Hoà</t>
  </si>
  <si>
    <t>Đoạn từ cầu Vạn Xuân đến hết xóm Xuân Châu</t>
  </si>
  <si>
    <t>Đoạn từ ông Khoái xóm Xuân Châu đến cầu ông Quang</t>
  </si>
  <si>
    <t>Đường trục xã, liên xã</t>
  </si>
  <si>
    <t>Đoạn từ cầu đập đầu xã đến cầu ông Chương xóm Sơn Hải (2 bên đường)</t>
  </si>
  <si>
    <t xml:space="preserve">Đoạn từ cầu ông Chương xóm Sơn Hải đến cống ông Vân xóm Sơn Hồng </t>
  </si>
  <si>
    <t>Từ đường trục Giao Hà - Ông Tần Xóm Sơn Hồng</t>
  </si>
  <si>
    <t>Từ đường trục Giao Hà - Ông Lân xóm Sơn Thuỷ Đông</t>
  </si>
  <si>
    <t>Từ đường trục Giao Hà - Ông Tuân xóm Sơn Hải</t>
  </si>
  <si>
    <t>Đoạn từ nhà ông Thành (sau trụ sở UBND xã) xóm Sơn Hà đến cầu ông Văn xóm Sơn Hà</t>
  </si>
  <si>
    <t>Đoạn từ cầu ông Cát xóm Sơn Thuỷ Đông đến cầu ông Lân xóm Sơn Thuỷ Đông</t>
  </si>
  <si>
    <t>Đoạn từ giáp cầu ông Lân xóm Sơn Thuỷ Đông đến cầu ông Tuân xóm Sơn Hải</t>
  </si>
  <si>
    <t>Đoạn từ giáp cầu ông Tuân xóm Sơn Hải đến nghĩa trang nhân dân xóm Sơn Hải</t>
  </si>
  <si>
    <t>Đoạn từ giáp nhà ông Thông xóm Sơn Châu Tây đến nhà ông Măng xóm Sơn Long</t>
  </si>
  <si>
    <t>Đoạn từ giáp nhà ông ông Măng xóm Sơn Long đến nhà ông Tần xóm Sơn Hồng</t>
  </si>
  <si>
    <t>Đoạn từ cầu ông Tần xóm Sơn Hồng - đình Kiên Hành - Đường bộ</t>
  </si>
  <si>
    <t>Đường Bình Xuân</t>
  </si>
  <si>
    <t>Đoạn từ cầu Thống Nhất đến giáp xóm Thị Tứ (nhà ông Cửu)</t>
  </si>
  <si>
    <t>Đoạn Thị tứ (từ nhà ông Cửu đến Trạm xá. từ ngã tư đến cây Đề)</t>
  </si>
  <si>
    <t>Từ cầu Trạm y tế đến cầu Bà Rĩnh</t>
  </si>
  <si>
    <t>Từ cầu Bà Rĩnh đến đê biển</t>
  </si>
  <si>
    <t>Đường Lạc Xuân</t>
  </si>
  <si>
    <t>Đoạn từ gốc cây Đề xóm Thị Tứ đến cầu ông Du</t>
  </si>
  <si>
    <t>Đoạn từ cầu ông Du đến giáp xã Giao Hoà</t>
  </si>
  <si>
    <t>Đường Xuân Hải</t>
  </si>
  <si>
    <t>Đoạn từ cầu nhà ông Tính xóm Xuân Hoành đến hết nhà thờ Phú Ninh</t>
  </si>
  <si>
    <t>Đoạn từ nhà thờ Phú Ninh đến cầu ông Quang</t>
  </si>
  <si>
    <t>Đường Lạc Lâm</t>
  </si>
  <si>
    <t>Đoạn từ Nhà ông Cát xóm Sơn Thuỷ Đông đến nhà ông Thông xóm Sơn Châu Tây</t>
  </si>
  <si>
    <t>Đường phía Tây sông CA21</t>
  </si>
  <si>
    <t>Đoạn từ nhà ông Tính đến cầu Ngân hàng</t>
  </si>
  <si>
    <t>Đoạn từ cầu Ngân hàng đến hết nhà ông Chinh xóm Xuân Hoành</t>
  </si>
  <si>
    <t>Đoạn từ hết nhà ông Chinh xóm Xuân Hoành đến cầu Chùa xóm Xuân Tiên</t>
  </si>
  <si>
    <t>Đoạn từ cầu chùa xóm Xuân Tiên ra đê biển</t>
  </si>
  <si>
    <t>Khu dân cư xã Giao Xuân</t>
  </si>
  <si>
    <t>Đường D1, D2, D4, N2, N3, N4</t>
  </si>
  <si>
    <t>Đường D3, N1</t>
  </si>
  <si>
    <t>Khu dân cư tập trung xã Giao Hà</t>
  </si>
  <si>
    <t>Đường D2, D3, D4, D5, D6, N2, N3</t>
  </si>
  <si>
    <t>Đường có chiều rộng mặt cắt từ 3m - 5m</t>
  </si>
  <si>
    <t>39. Xã Giao Hưng</t>
  </si>
  <si>
    <t>Đoạn giáp xã Giao Thủy đến cầu Chưởng mới (nhà ông Thạch)</t>
  </si>
  <si>
    <t>Đoạn từ cầu Chưởng mới (nhà ông Tuấn) đến giáp xã Giao Bình</t>
  </si>
  <si>
    <t>Đoạn từ giáp xã Giao Thủy đến cầu bà Thiêm</t>
  </si>
  <si>
    <t>Đoạn từ cầu bà Thiêm đến giáp xã Giao Phúc</t>
  </si>
  <si>
    <t>Đường liên xã Tiến Long</t>
  </si>
  <si>
    <t>Đoạn giáp xã Giao Thủy đến Quốc Lộ 37 B</t>
  </si>
  <si>
    <t>Đoạn từ cầu Chưởng mới đến giáp xóm 1</t>
  </si>
  <si>
    <t>Đoạn từ cầu ông Bàng xóm 1 đến cầu ông Tín xóm 6</t>
  </si>
  <si>
    <t>Đoạn từ cầu ông Tín xóm 6 đến đê Trung ương</t>
  </si>
  <si>
    <t>Đoạn từ ngã ba ông Mầu đến cầu ông Hoàn xóm 3</t>
  </si>
  <si>
    <t>Đoạn từ trường trẻ em khuyết tật đến giáp xã Giao Phúc</t>
  </si>
  <si>
    <t>Đoạn từ nhà ông Hương xóm Trường Thành đến giáp xã Giao Phúc</t>
  </si>
  <si>
    <t>Đoạn từ Cống Tiên đến nhà ông Tuất</t>
  </si>
  <si>
    <t xml:space="preserve">Đường Chùa Nổi </t>
  </si>
  <si>
    <t>Đường Chùa Nổi xã Giao Thủy đến Tỉnh lộ 488</t>
  </si>
  <si>
    <t>Đoạn từ cầu ông Hưởng đến giáp xã Giao Bình</t>
  </si>
  <si>
    <t>Đoạn từ giáp xã Giao Phúc đến giáp xã Giao Bình</t>
  </si>
  <si>
    <t>Khu dân cư tập trung</t>
  </si>
  <si>
    <t>Khu dân cư tập trung Duyên Trường</t>
  </si>
  <si>
    <t>Đường D1, D2</t>
  </si>
  <si>
    <t>Đường D3, D4, N1, N2, N3</t>
  </si>
  <si>
    <t>Khu dân cư tập trung xã Giao Châu</t>
  </si>
  <si>
    <t>Đường D4, D6</t>
  </si>
  <si>
    <t>Đường D5</t>
  </si>
  <si>
    <t>Khu dân cư Lạc Thuần</t>
  </si>
  <si>
    <t>Đường D1, D2, D4</t>
  </si>
  <si>
    <t>Khu dân cư tập trung xã Giao Long</t>
  </si>
  <si>
    <t>Đường D1, D2, D3</t>
  </si>
  <si>
    <t>Đường D4, D5, D6, D7, N2, N3</t>
  </si>
  <si>
    <t>38. Xã Giao Bình</t>
  </si>
  <si>
    <t>Đường Quốc lộ 37B</t>
  </si>
  <si>
    <t>Đoạn từ xã Giao Hưng đến ngã tư cổng chào làng Thanh Khiết</t>
  </si>
  <si>
    <t>Đoạn từ ngã tư cổng chào làng Thanh Khiết đến hết nhà ông Sự xóm 7</t>
  </si>
  <si>
    <t>Đoạn từ hết nhà ông Sự xóm 7 đến xã Giao Ninh</t>
  </si>
  <si>
    <t>Đoạn từ ngã tư trường THCS Giao Yến đến đường bộ ven biển</t>
  </si>
  <si>
    <t>Đoạn từ đường bộ ven biển đến cống Kem</t>
  </si>
  <si>
    <t>Đoạn từ Quốc lộ 37B đến ngã ba ông Vận</t>
  </si>
  <si>
    <t>Đoạn từ ngã ba ông Vận đến cầu chợ Giao Tân</t>
  </si>
  <si>
    <t>Đường liên xóm từ giáp xã Giao Hưng đến ngã ba ông Chủng xóm 8</t>
  </si>
  <si>
    <t>Đường phía nam trường THPT Giao Thuỷ B: Đoạn từ QL 37B đến giáp Giao Ninh</t>
  </si>
  <si>
    <t>Đoạn từ cầu Lò Ngói đến Quốc lộ 37B</t>
  </si>
  <si>
    <t>Từ nhà bà Đào xóm Long Xuân đến giáp xã Giao Ninh</t>
  </si>
  <si>
    <t>Đoạn từ ngã ba ông Vận đến ngã ba ông Cường xóm Hoà Bình</t>
  </si>
  <si>
    <t>Đường Lạc Lâm đoạn từ giáp xã Giao Hưng đến cống ông Đồng xóm 5</t>
  </si>
  <si>
    <t>Đường Tiến Thịnh</t>
  </si>
  <si>
    <t>Đoạn từ xã Giao Thuỷ đến giáp trường Tiểu học Giao Tân</t>
  </si>
  <si>
    <t>Đoạn từ trường Tiểu học Giao Tân đến cầu ông Bách</t>
  </si>
  <si>
    <t>Đoạn từ cầu ông Bách đến xã Giao Ninh</t>
  </si>
  <si>
    <t>Đường phía bắc sông cồn Nhất</t>
  </si>
  <si>
    <t>Đoạn từ giáp xã Giao Hưng đến công ty ProSport</t>
  </si>
  <si>
    <t>Đoạn từ Quỹ tín dụng Bạch Long đến hết nhà ông Bình xóm Long Cường</t>
  </si>
  <si>
    <t>Đoạn từ Hiệu vàng Phúc Bài đến hết nhà ông Tuấn xóm Long Thành</t>
  </si>
  <si>
    <t>Đoạn từ máy xát ông Lai xóm ĐỊch Giáo Đông đến đê 50</t>
  </si>
  <si>
    <t>Đoạn từ công bà Tròn đến đê 50</t>
  </si>
  <si>
    <t>Đoạn từ trạm Y tế đến đê 50</t>
  </si>
  <si>
    <t>Khu dân cư tập trung xã Giao Tân</t>
  </si>
  <si>
    <t>Đường D2, N1</t>
  </si>
  <si>
    <t>Đường D3, N2</t>
  </si>
  <si>
    <t>Khu dân cư tập trung và khu tái định cư Giao Yến 1</t>
  </si>
  <si>
    <t>Đường D1, D2, D6, D7, N3, N4, N5A, N5B, N6</t>
  </si>
  <si>
    <t>Đường D3, D4, D5, D8, N2A, N2B</t>
  </si>
  <si>
    <t>Khu dân cư tập trung xã Bạch Long</t>
  </si>
  <si>
    <t>Đường N2 các lô biệt thự</t>
  </si>
  <si>
    <t>Đường N2 các lô liền kề</t>
  </si>
  <si>
    <t>Khu dân cư tập trung xóm Xuân Ninh</t>
  </si>
  <si>
    <t>Đường N2, N3, N4</t>
  </si>
  <si>
    <t>Đường có chiều rộng mặt cắt trên 4 m</t>
  </si>
  <si>
    <t>Đường có chiều rộng mặt cắt từ 2,5 m - 4 m</t>
  </si>
  <si>
    <t>Đường có chiều rộng mặt cắt dưới 2,5 m</t>
  </si>
  <si>
    <t>37. Xã Giao Hòa</t>
  </si>
  <si>
    <t>Tỉnh lộ 489</t>
  </si>
  <si>
    <t>Đoạn từ cống Cồn Nhất đến cống Cồn Nhì</t>
  </si>
  <si>
    <t>Đoạn từ hết cống Cồn Nhì đến giáp UBND xã</t>
  </si>
  <si>
    <t>Đoạn từ UBND xã đến giáp nhà ông Thành xóm 6</t>
  </si>
  <si>
    <t>Đoạn từ xóm 6 đến giáp trường THPT Giao Thủy C</t>
  </si>
  <si>
    <t>Đường từ trường THPT Giao Thủy C đến cầu đa khoa Đại Đồng đi Giao Thanh</t>
  </si>
  <si>
    <t>Đoạn từ ngã ba Đại Đồng đi cầu ông Biều sang Giao Lạc</t>
  </si>
  <si>
    <t>Đoạn từ cầu đa khoa đi Giao Thanh</t>
  </si>
  <si>
    <t>Đoạn từ trường THPT Giao Thủy C đi xóm 4</t>
  </si>
  <si>
    <t>Đường trục xã: Đoạn từ cây xăng ông Tài đến nhà ông Nhận</t>
  </si>
  <si>
    <t>Đoạn từ giáp nhà ông Nhận đến cầu gốc đề Thuận Thành</t>
  </si>
  <si>
    <t>Đoạn từ nhà ông Kiền (bà Thúy) đến nhà ông Tùng xóm Lạc Thanh</t>
  </si>
  <si>
    <t>Đoạn từ giáp xã Giao Minh đến vòng xuyến ngõ 4 đường bộ</t>
  </si>
  <si>
    <t>Vòng xuyến ngõ 4 đường bộ đến đê biển Trung ương</t>
  </si>
  <si>
    <t>Từ Tỉnh lộ 489 đến gốc đề Thuận Thành</t>
  </si>
  <si>
    <t>Từ nhà ông Tùng (xóm Lạc Thành) đến cầu ông Biều</t>
  </si>
  <si>
    <t>Đoạn từ giáp xã Giao Minh đến xóm Hoành Lộ</t>
  </si>
  <si>
    <t>Đoạn từ vòng xuyến ngã 4 đường bộ đến nhà ông Lưu xóm Giao Lạc</t>
  </si>
  <si>
    <t>Đoạn từ nhà ông Lưu xóm Giao Lạc đến giáp xã Giao Phúc</t>
  </si>
  <si>
    <t>Đường cầu ông Biều đến cầu ông Hạ</t>
  </si>
  <si>
    <t>Đường đi Giao Phúc từ trụ sở Đảng ủy xã đến giao đường bộ</t>
  </si>
  <si>
    <t>Đoạn từ  đường bộ đến nhà thờ Lạc Xuân</t>
  </si>
  <si>
    <t>Đoạn từ cầu ông Hạ đến Đê biển huyện Giao Thuỷ</t>
  </si>
  <si>
    <t>Đoạn từ cầu ông Hạ đến cầu An Lạc</t>
  </si>
  <si>
    <t>Đoạn từ nhà ông Ký xóm Lạc Cường đến nhà ông Phương Xóm Lạc Long</t>
  </si>
  <si>
    <t>Đoạn từ nhà ông Tứ đến giáp xã Giao Phúc</t>
  </si>
  <si>
    <t>Từ nhà ông Ngọc (Hoa) xóm Đại Đồng đến cầu nhà ông Hạ</t>
  </si>
  <si>
    <t>Từ cầu nhà ông Hạ đến cầu nhà ông Đường xóm Lạc Hồng</t>
  </si>
  <si>
    <t>Đoạn từ cầu giáp xã Giao Minh đến cầu trường Tiểu học A</t>
  </si>
  <si>
    <t>Đoạn từ cầu trường Tiểu học A đến cầu UBND xã Giao An</t>
  </si>
  <si>
    <t>Đoạn từ cầu UBND xã Giao Hòa đến cầu An Lạc</t>
  </si>
  <si>
    <t>Từ nhà ông Huynh đến nhà ông Đước xóm Điện Biên Tây</t>
  </si>
  <si>
    <t>Đoạn từ cầu ông Toản xóm Thiện Xuân đến cầu ông Khắc xóm Thủy Nhai</t>
  </si>
  <si>
    <t>Đoạn từ cầu ông Khắc xóm Thủy Nhai đến cầu ông Hậu xóm Thủy Nhai</t>
  </si>
  <si>
    <t>Đoạn từ cầu ông Hậu xóm Thủy Nhai đến từ nhà bà Mô xóm Trà Hương</t>
  </si>
  <si>
    <t>Đường trục III từ nhà ông Phương xóm Điện Biên Đông đến hết nhà ông Công xóm Điện Biên Tây</t>
  </si>
  <si>
    <t>Đường làng Ấp Lũ (đoạn từ cầu giáp TL 489 đến ngã 3 nhà ông Tứ xóm Trà Lũ)</t>
  </si>
  <si>
    <t>Đê biển trung ương (đoạn từ giáp xã Giao Minh đến giáp xã Giao Phúc)</t>
  </si>
  <si>
    <t>Từ nhà Chung đến nhà Khuynh xóm Lạc Thắng</t>
  </si>
  <si>
    <t>Từ nhà ông Diện đến nhà ông Kiều xóm Lạc Thắng</t>
  </si>
  <si>
    <t>Đoạn từ cầu chợ Đại Đồng đến cầu nhà ông Dũng xóm Lạc Thắng</t>
  </si>
  <si>
    <t>Đoạn từ nhà ông Chung xóm Lạc Thắng đến hết nhà ông Tuyền xóm Đại Đồng</t>
  </si>
  <si>
    <t>Điểm tái định cư xã Giao An</t>
  </si>
  <si>
    <t>Khu dân cư tập trung xã Hồng Thuận cũ</t>
  </si>
  <si>
    <t>Đường N1, N2, N3, D1</t>
  </si>
  <si>
    <t>Các tuyến đường còn lại</t>
  </si>
  <si>
    <t>Khu dân cư Tập trung xóm Trà Lũ</t>
  </si>
  <si>
    <t>Đường N2, N3</t>
  </si>
  <si>
    <t>Khu dân cư Giao Lạc</t>
  </si>
  <si>
    <t>Đường D1, D2, D5, D6, N2</t>
  </si>
  <si>
    <t>Đường D3, D4</t>
  </si>
  <si>
    <t>Đường Gom N1</t>
  </si>
  <si>
    <t>36. Xã Giao Minh</t>
  </si>
  <si>
    <t>Đoạn từ cầu Giao Thanh cũ đến giáp xã Giao Hòa</t>
  </si>
  <si>
    <t>Đường bộ ven biển từ cầu Thái Nam đến hết xóm 3 (cầu xóm 3 sang xóm 2)</t>
  </si>
  <si>
    <t>Từ đầu xóm 2 đến giáp xã Giao Hoà</t>
  </si>
  <si>
    <t>Đường Thiện Lâm giáp xã Giao Hoà đến hết ranh xóm 4</t>
  </si>
  <si>
    <t>Đường Thiện Lâm giáp xóm 4 đến đê trung ương (dốc 29)</t>
  </si>
  <si>
    <t>Đê Trung ương từ giáp xã Giao Hòa (Giao An cũ) đến hết làng Tân Hồng</t>
  </si>
  <si>
    <t>Đường Thiện Lâm đến cầu Tình Nghĩa</t>
  </si>
  <si>
    <t>Cống xóm 7 đến nhà ông Định</t>
  </si>
  <si>
    <t>Giáp đường Thiện Lâm đến cầu Trường Uyên</t>
  </si>
  <si>
    <t>Đoạn từ nhà ông Chương xóm 05 đến đê Trung ương</t>
  </si>
  <si>
    <t>Đoạn từ nhà ông Các xóm 02 đến đê Trung Ương</t>
  </si>
  <si>
    <t>Đoạn từ cống xóm 7 đến giáp khu dân cư Nam Sông Hồng</t>
  </si>
  <si>
    <t>Đoạn từ Tỉnh lộ 489 đến giáp trường Mầm non</t>
  </si>
  <si>
    <t>Đoạn từ trường mầm non đến cầu CA5 (giáp nghĩa địa)</t>
  </si>
  <si>
    <t>Đoạn từ cầu CA5 (giáp nghĩa địa) đi cổng làng Thanh Ninh</t>
  </si>
  <si>
    <t>Đoạn từ cầu chợ CA7 đến hết dong nhà Thắm Ninh (xóm Thanh Quang)</t>
  </si>
  <si>
    <t xml:space="preserve">Đoạn hết dong nhà Thắm Ninh đến cống ông Bằng </t>
  </si>
  <si>
    <t>Đoạn từ cầu chợ CA7 đến cầu Thanh Giáo</t>
  </si>
  <si>
    <t>Đoạn từ giáp xã Giao Hòa đến hết xóm Thanh Giáo</t>
  </si>
  <si>
    <t>Đoạn từ Tỉnh lộ 489 đến cống CA9</t>
  </si>
  <si>
    <t>Đoạn từ cầu chợ CA7 đến cống Trạm bơm xóm Tân Châu</t>
  </si>
  <si>
    <t>Đoạn từ nhà Việt Huyền xóm Thanh Quang đến hết nhà Cảng Tơ xóm Thanh Quang</t>
  </si>
  <si>
    <t>Đoạn đường bờ hồ trung tâm Đảng ủy xã Giao Minh</t>
  </si>
  <si>
    <t>Đoạn từ ngã 3 Thanh Lâm đi xóm Thanh Nam</t>
  </si>
  <si>
    <t>Đoạn từ Cống ông Sảo đến nhà ông Khanh</t>
  </si>
  <si>
    <t>Đoạn từ nhà ông Khanh đến cầu ông Chế</t>
  </si>
  <si>
    <t>đoạn từ cống ông Bằng đi ngã tư xóm Thanh Ninh</t>
  </si>
  <si>
    <t>Đoạn từ cổng làng xóm Thanh Ninh đến đê Hữu Hồng</t>
  </si>
  <si>
    <t>Đoạn từ nhà ông Vận xóm Thanh Thiện đến dốc ông Hy</t>
  </si>
  <si>
    <t>Đoạn từ cống đá xóm Thanh Hà đến dốc Trâu</t>
  </si>
  <si>
    <t>Nhà văn hoá xóm 5 đến giáp ranh xóm 4</t>
  </si>
  <si>
    <t>Khu dân cư tập trung xã Giao Thanh</t>
  </si>
  <si>
    <t>Đường D1, D6, N4</t>
  </si>
  <si>
    <t>Đường D2, D5, N2</t>
  </si>
  <si>
    <t>Đường D4, N1</t>
  </si>
  <si>
    <t>Khu dân cư tập trung xóm Thanh Lâm</t>
  </si>
  <si>
    <t>Khu dân cư tập trung xã Giao Hương</t>
  </si>
  <si>
    <t>Đường D1, N3</t>
  </si>
  <si>
    <t>Đường D2 biệt thự</t>
  </si>
  <si>
    <t>Đường D2 liền kề</t>
  </si>
  <si>
    <t>Đường D3 biệt thự</t>
  </si>
  <si>
    <t>Đường D3 liền kề</t>
  </si>
  <si>
    <t>Khu dân cư tập trung Nam Sông Hồng</t>
  </si>
  <si>
    <t>Đường N1, N2</t>
  </si>
  <si>
    <t>Đường D3, D2, N4, N5, N6, N7, N8</t>
  </si>
  <si>
    <t>35. Xã Giao Thủy</t>
  </si>
  <si>
    <t>Đoạn từ giáp Cồn Nhất đến trường PTTH Giao Thủy</t>
  </si>
  <si>
    <t>Đoạn từ trường PTTH Giao Thủy đến cầu Diêm</t>
  </si>
  <si>
    <t>Đoạn từ ngã tư Cầu Diêm đến đường vào chợ</t>
  </si>
  <si>
    <t>Đoạn từ giáp đường vào chợ đến cầu Xuất Khẩu</t>
  </si>
  <si>
    <t>Đoạn từ cầu Xuất Khẩu đến giáp cầu Giao Hà</t>
  </si>
  <si>
    <t>Đoạn từ cầu Giao Hà đến giáp trường Dân lập</t>
  </si>
  <si>
    <t>Đoạn từ trường Dân lập đến giáp Giao Hưng</t>
  </si>
  <si>
    <t>Đoạn từ ngã ba Ngô Đồng đến Cty TNHH MTV Khai thác công trình thủy lợi Xuân Thủy</t>
  </si>
  <si>
    <t>Đoạn từ Cty TNHH MTV Khai thác công trình thủy lợi Xuân Thủy đến cầu ông Bảng</t>
  </si>
  <si>
    <t>Đoạn từ giáp cầu ông Bảng đến XN Máy kéo</t>
  </si>
  <si>
    <t>Đoạn từ giáp XN Máy kéo đến giáp xã Giao Tiến cũ</t>
  </si>
  <si>
    <t>Từ giáp Hoành Sơn cũ đến trạm điện</t>
  </si>
  <si>
    <t>Từ Trạm điện 35kv đến cầu Thọ Nghiệp</t>
  </si>
  <si>
    <t>Từ cầu Nam Điền B đến giáp cầu Thọ Nghiệp</t>
  </si>
  <si>
    <t>Đoạn từ ngã ba Ngô Đồng đến giáp bến xe mới</t>
  </si>
  <si>
    <t>Đoạn từ bến xe mới đến cống Chúa 2</t>
  </si>
  <si>
    <t>Đoạn từ cống Chúa 2 đến bến xe cũ</t>
  </si>
  <si>
    <t>Đoạn từ bến xe cũ đến ngã tư Bưu điện</t>
  </si>
  <si>
    <t>Đoạn từ ngã tư Bưu điện đến ngã tư cầu Diêm</t>
  </si>
  <si>
    <t>Đoạn từ ngã tư Bưu Điện đến giáp chùa Diêm</t>
  </si>
  <si>
    <t>Đoạn từ chùa Diêm đến giáp đền Diêm</t>
  </si>
  <si>
    <t>Đoạn từ đền Diêm đến giáp Cty CP may thời trang thể thao Giao Thủy</t>
  </si>
  <si>
    <t>Đoạn từ Cty CP may thời trang thể thao Giao Thủy đến giáp đê sông Hồng</t>
  </si>
  <si>
    <t>Đoạn từ đường rẽ vào phà Cồn Nhất đến Giáp cống Cồn Nhất</t>
  </si>
  <si>
    <t>Tỉnh lộ 488 (Đường Tiến Hải cũ)</t>
  </si>
  <si>
    <t>Đoạn ngã ba Hoành Nha đến giáp ngã ba ông Điển (thôn Quyết Tiến 1)</t>
  </si>
  <si>
    <t>Đoạn từ ngã ba ông Điển (thôn Quyết Tiến 1) đến giáp Hoành Sơn</t>
  </si>
  <si>
    <t>Tỉnh lộ 488</t>
  </si>
  <si>
    <t>Đoạn từ giáp xã Giao Tiến cũ đến giáp cống Hoành Thu</t>
  </si>
  <si>
    <t>Đoạn từ cống Hoành Thu đến giáp đình Hoành Lộ</t>
  </si>
  <si>
    <t>Đoạn từ đình Hoành Lộ đến giáp xã Giao Hưng</t>
  </si>
  <si>
    <t>Đoạn từ Tỉnh lộ 489 đến hết nhà bà Sinh (thôn Sơn Đài)</t>
  </si>
  <si>
    <t>Đoạn từ giáp nhà bà Sinh (thôn Sơn Đài) đến cầu Hoành Nhị</t>
  </si>
  <si>
    <t>Đoạn từ giáp cầu Hoành Nhị đến cầu Xuất Khẩu (QL 37B)</t>
  </si>
  <si>
    <t>Đoạn từ Tỉnh lộ 489 đến hết nhà ông Trung (thôn Sơn Đài)</t>
  </si>
  <si>
    <t>Đoạn từ nhà ông Trung (thôn Sơn Đài) đến Tỉnh lộ 488</t>
  </si>
  <si>
    <t>Đoạn nhà bà Sinh đến nhà ông Hà (thôn Sơn Đài)</t>
  </si>
  <si>
    <t>Đoạn từ nhà ông Trung (thôn Sơn Đài) đến hết nhà ông Hà (thôn Sơn Đài)</t>
  </si>
  <si>
    <t>Đoạn từ đường TL 488 đến cầu UBND xã Giao Thủy cũ</t>
  </si>
  <si>
    <t>Đường liên thôn</t>
  </si>
  <si>
    <t>Đoạn từ giáp thổ bà Vui xóm Hoành Tam đến nhà ông Đương</t>
  </si>
  <si>
    <t>Đoạn từ thổ ông Ân xóm Hoành Tam đến thổ bà Vui</t>
  </si>
  <si>
    <t>Đoạn từ thổ bà Trâm đến thổ ông Hiến (xóm Hoành Lộ Nam)</t>
  </si>
  <si>
    <t>Đoạn từ cầu Hoành Nhị đến chùa Hoành Nhị xóm Sơn Lâm Thọ</t>
  </si>
  <si>
    <t>Đoạn từ cầu Diêm đến giáp cầu ông Ngọc thôn Đông Bình</t>
  </si>
  <si>
    <t>Đoạn từ đường Bình Lạc đến cầu ông Phán thôn Bình Thuận</t>
  </si>
  <si>
    <t>Đoạn từ giáp cầu ông Phán thôn Bình Thuận đến nhà ông Ngội thôn Bình Thắng</t>
  </si>
  <si>
    <t>Đoạn từ nhà ông Nôm thôn Hoành Đông đến chùa Trùng Hưng</t>
  </si>
  <si>
    <t>Đoạn từ chùa Trùng Hưng đến nhà ông Hoàn thôn Bình Đông</t>
  </si>
  <si>
    <t>Đoạn từ nhà bà Yến thôn Bình Thịnh đến chùa Trùng Hưng</t>
  </si>
  <si>
    <t>Đoạn từ nhà ông Diện (thôn Bình Tiến) đến đường Bình Lạc</t>
  </si>
  <si>
    <t>Đoạn từ chợ Hoành Nha đến trạm điện Quyết Thắng</t>
  </si>
  <si>
    <t>Đường Tiến Long</t>
  </si>
  <si>
    <t>Đoạn từ cầu Nam Điền B đến cầu Bà Lệ</t>
  </si>
  <si>
    <t>Đoạn từ cầu Bà Lệ đến hết trường Mầm non</t>
  </si>
  <si>
    <t>Đoạn từ hết trường Mầm non đến giáp Giao Châu cũ (cách cầu Giao Tân 45m)</t>
  </si>
  <si>
    <t>Đoạn từ cầu ông Phương đến cầu Bà Mót</t>
  </si>
  <si>
    <t>Đoạn từ cầu Bà Mót đến cầu Đất</t>
  </si>
  <si>
    <t>Đoạn từ cầu Đất đến giáp xã Giao Bình</t>
  </si>
  <si>
    <t>Đoạn từ cầu Diêm đến giáp cầu ông Nhuệ thôn Bình Minh</t>
  </si>
  <si>
    <t>Đoạn từ cầu ô Nhuệ xóm 1 đến giáp cầu ông Vững thôn Bình Lợi</t>
  </si>
  <si>
    <t>Đoạn từ cầu ô Vững thôn Bình Lợi đến giáp cầu Thống Nhất</t>
  </si>
  <si>
    <t>Đường Bình Lạc</t>
  </si>
  <si>
    <t>Đoạn từ cầu ông Ngọc đến giáp nhà ông Sao thôn Bình Thuận</t>
  </si>
  <si>
    <t>Đoạn từ hết nhà ông Sao thôn Bình Thuận đến giáp cầu ông Nhàn thôn Hoành Đông</t>
  </si>
  <si>
    <t>Đoạn từ cầu ông Giám đến chợ Hoành Nhị cũ</t>
  </si>
  <si>
    <t>Đoạn từ cầu Hoành Nhị đến giáp đê sông Hồng (TDP Đông Tiến)</t>
  </si>
  <si>
    <t>Đoạn từ Công ty TNHH MTV Khai thác công trình thuỷ lợi Xuân Thuỷ đến trường Mầm non</t>
  </si>
  <si>
    <t>Đoạn từ cây xăng ông Dũng đến cầu Đôi</t>
  </si>
  <si>
    <t>Đoạn từ ngã ba ông Điển (thôn Bình Thắng) đến gốc Đề</t>
  </si>
  <si>
    <t>Đoạn từ ngã tư Bưu Điện đến giáp chợ Hoành Nhị cũ</t>
  </si>
  <si>
    <t>Đoạn từ giáp chợ Hoành Nhị cũ đến cầu Xuất Khẩu</t>
  </si>
  <si>
    <t>Đoạn từ bệnh viện đến QL 37B</t>
  </si>
  <si>
    <t>Đoạn từ tòa án nhân dân huyện đến QL 37B</t>
  </si>
  <si>
    <t>Đoạn từ công ty CP Thương bình 27/7 đến nhà Ly TDP Sơn Hoà</t>
  </si>
  <si>
    <t>Đoạn từ Tỉnh lộ 489 cạnh Công ty Thương mại vào chợ</t>
  </si>
  <si>
    <t>Đoạn từ Tỉnh lộ 489 cạnh nhà ông Thắng vào chợ</t>
  </si>
  <si>
    <t>Đoạn từ Quốc lộ 37B (lối vào chợ TT Ngô Đồng) đến giáp đường từ Bưu điện vào chợ cũ</t>
  </si>
  <si>
    <t>Đoạn từ cầu bà Lợi đến cầu Chợ Hoành Nha</t>
  </si>
  <si>
    <t>Đoạn từ Đầu Voi (thôn Hoành Đông) đến cầu Tiến Châu</t>
  </si>
  <si>
    <t>Khu dân cư tập trung Sơn Lâm Thọ</t>
  </si>
  <si>
    <t>Khu dân cư tập trung Hoành Lộ Nam</t>
  </si>
  <si>
    <t>Đường trong khu nội thị của KĐT thị trấn Ngô Đồng (cũ)</t>
  </si>
  <si>
    <t>Đường D1, D3, D4, D5</t>
  </si>
  <si>
    <t>Đường D2 (dãy biệt thự)</t>
  </si>
  <si>
    <t>Khu dân cư tập trung và khu tái định cư Ngô Đồng (cũ)</t>
  </si>
  <si>
    <t>Tuyến 1 các lô liền kề</t>
  </si>
  <si>
    <t>Tuyến 1 các lô biệt thự</t>
  </si>
  <si>
    <t>Tuyến 2</t>
  </si>
  <si>
    <t>Tuyến 3, Tuyến 4, Tuyến 11</t>
  </si>
  <si>
    <t>Các đường còn lại</t>
  </si>
  <si>
    <t>Khu dân cư tập trung xã Giao Tiến (cũ)</t>
  </si>
  <si>
    <t>Đường D1, N3, N5</t>
  </si>
  <si>
    <t>Đường D2 các lô liền kề</t>
  </si>
  <si>
    <t>Đường D2 các lô biệt thự</t>
  </si>
  <si>
    <t>Đường D3 các lô liền kề</t>
  </si>
  <si>
    <t>Đường D3 các lô biệt thự</t>
  </si>
  <si>
    <t>Đường D5 các lô liền kề</t>
  </si>
  <si>
    <t>Đường D5 các lô biệt thự</t>
  </si>
  <si>
    <t>Đường D6, N1, N2</t>
  </si>
  <si>
    <t>Khu dân cư tập trung xóm 4 (mở rộng)</t>
  </si>
  <si>
    <t>Đường D1, D5, N3, N4</t>
  </si>
  <si>
    <t>Đường D2, D3, D4, N2</t>
  </si>
  <si>
    <t>Khu dân cư tập trung xóm 14</t>
  </si>
  <si>
    <t>Đường D1, N1</t>
  </si>
  <si>
    <t>Đường N3 các lô biệt thự</t>
  </si>
  <si>
    <t>Đường N3 các lô liền kề</t>
  </si>
  <si>
    <t>Khu dân cư tập trung thôn Sơn Đài</t>
  </si>
  <si>
    <t xml:space="preserve"> Đường D1 </t>
  </si>
  <si>
    <t xml:space="preserve"> Đường D2, N1, N2 (Dãy biệt thự), D4 </t>
  </si>
  <si>
    <t xml:space="preserve"> Đường D3, N2 (Không là dãy biệt thự) </t>
  </si>
  <si>
    <t xml:space="preserve"> Đường D5, D6, N3 </t>
  </si>
  <si>
    <t>Các đường, đoạn đường còn lại</t>
  </si>
  <si>
    <t>Đường có chiều rộng mặt cắt trên 3,5m-5m</t>
  </si>
  <si>
    <t>Đường có chiều rộng mặt cắt trên 2,5m-3,5m</t>
  </si>
  <si>
    <t>Đường có chiều rộng mặt cắt dưới 2,5m</t>
  </si>
  <si>
    <t>34. Xã Xuân Hồng</t>
  </si>
  <si>
    <t>Đường tỉnh 488</t>
  </si>
  <si>
    <t>Từ cầu 50 đến cống ông Cờ</t>
  </si>
  <si>
    <t>Từ giáp xã Xuân Phong đến ngã ba cầu ông Mong</t>
  </si>
  <si>
    <t>Cầu ông Mong đến giáp xã Xuân Đài</t>
  </si>
  <si>
    <t>Đường tỉnh 489</t>
  </si>
  <si>
    <t>Từ cây xăng nhà ông Đồng đến cống số 7</t>
  </si>
  <si>
    <t>Từ cống số 7 đến hết chợ Đê</t>
  </si>
  <si>
    <t>Từ chợ đê đến nhà ông Thư (đường vào trụ sở UBND xã)</t>
  </si>
  <si>
    <t>Từ nhà ông Thế (đường vào trụ sở UBND xã) đến THPT Cao Phong</t>
  </si>
  <si>
    <t>Từ nhà ông Toán đến cầu 50</t>
  </si>
  <si>
    <t>Từ cầu 50 đến hết nhà ông Nguyễn Tùng</t>
  </si>
  <si>
    <t>Từ nhà ông Nguyễn Tùng đến khu dân cư xóm 15 (xóm 32 cũ)</t>
  </si>
  <si>
    <t>Từ khu dân cư xóm 15 (xóm 32 cũ) đến giáp Xuân Ngọc</t>
  </si>
  <si>
    <t>Đường tỉnh 489 C</t>
  </si>
  <si>
    <t>Đường Bắc Phong Đài (Từ nhà ông Chu đến Trung tâm y tế Xuân Trường)</t>
  </si>
  <si>
    <t>Từ chợ Đê đến cầu ông Ước xóm 5</t>
  </si>
  <si>
    <t>Từ nhà ông Giang đến cầu ông Bản</t>
  </si>
  <si>
    <t>Từ nhà ông Luyện đến cống số 7</t>
  </si>
  <si>
    <t>Từ nhà ông Đạt xóm 3 đến hết nhà ông Phú xóm 2</t>
  </si>
  <si>
    <t>Từ cầu ông Kiểm đến hết Bưu điện</t>
  </si>
  <si>
    <t>Từ nhà ông Khánh đến nhà văn hóa xóm 1</t>
  </si>
  <si>
    <t xml:space="preserve">Từ nhà ông Bắc đến dốc số 8 </t>
  </si>
  <si>
    <t>Từ cầu ông Bản đến dốc ông Đáy</t>
  </si>
  <si>
    <t>Từ cầu ông Ước đến ĐT 489C</t>
  </si>
  <si>
    <t>Từ trường Mầm non khu vực Hồng Thiện đến đò Sồng</t>
  </si>
  <si>
    <t>Từ cầu cống Đồng Nê đến cầu Đập</t>
  </si>
  <si>
    <t>Từ cầu ông Đập đến hết nhà ông Tuấn</t>
  </si>
  <si>
    <t>Từ nhà ông Án đến hết quán bà Hoa</t>
  </si>
  <si>
    <t>Từ nhà ông Vinh đến cầu Nội Khu</t>
  </si>
  <si>
    <t>Từ cầu Nội Khu đến đò Cựa Gà</t>
  </si>
  <si>
    <t>Từ cầu Nội Khu đến chùa Keo lên đê</t>
  </si>
  <si>
    <t>Từ cầu Chùa Thượng Phúc đến đường tỉnh 489</t>
  </si>
  <si>
    <t>Từ nhà ông Ngọc thôn 5 đến cống cao sang đường 488</t>
  </si>
  <si>
    <t>Từ nhà bà Bản xóm 1 đến nhà ông Hy xóm 2 (xóm 4 cũ)</t>
  </si>
  <si>
    <t>Từ ngã 3 chợ Cát đến Cống Hạ Miêu I (phía bên trạm y tế Xuân Thành)</t>
  </si>
  <si>
    <t xml:space="preserve">Chợ Cát Xuyên đến giáp đường Xuân Phong </t>
  </si>
  <si>
    <t>Từ cầu Tân Thành đến giáp xóm Lý xã Xuân Tân</t>
  </si>
  <si>
    <t>Từ cống Hạ Miêu II đến cống Cát</t>
  </si>
  <si>
    <t>Đường từ Công ty thủy nông đến cống Hạ Miêu I (phía bên nghĩa trang)</t>
  </si>
  <si>
    <t>Từ ngã ba cầu ông Mong đến đê Hữu Hồng (Đường 50 kéo dài)</t>
  </si>
  <si>
    <t>Từ trạm thuế 34 đến hề kênh mã 18</t>
  </si>
  <si>
    <t>Từ chợ Hành Thiện đến chùa Keo</t>
  </si>
  <si>
    <t>Khu vực đường sau CTCP Bia Ong Xuân Thủy</t>
  </si>
  <si>
    <t>Từ nhà ông Hùng đến cầu Đá</t>
  </si>
  <si>
    <t>Từ cầu ông Bôn đến nhà ông Trung xóm 1</t>
  </si>
  <si>
    <t>Khu dân cư tập trung xóm 4 cũ xã Xuân Hồng</t>
  </si>
  <si>
    <t>Đường D1 (Đoạn từ cầu Phủ đến chùa Keo)</t>
  </si>
  <si>
    <t>Đường còn lại trong khu dân cư</t>
  </si>
  <si>
    <t>Khu dân cư tập trung xã Xuân Thành</t>
  </si>
  <si>
    <t>Đường D2, D3, N1, TX3</t>
  </si>
  <si>
    <t>Điểm tái định cư phân tán xóm 6</t>
  </si>
  <si>
    <t>Đường TT7</t>
  </si>
  <si>
    <t xml:space="preserve">Điểm tái định cư phân tán Xóm 13 </t>
  </si>
  <si>
    <t>Điểm tái định cư phân tán Xóm 14</t>
  </si>
  <si>
    <t>33. Xã Xuân Giang</t>
  </si>
  <si>
    <t>Từ cầu Cờ đến cầu ông Như</t>
  </si>
  <si>
    <t>Từ cầu ông Như đến giáp xã Xuân Hồng</t>
  </si>
  <si>
    <t>Từ cầu Chợ Cát đến cống Láng 4A</t>
  </si>
  <si>
    <t>Từ cống Láng 4A đến cầu Láng</t>
  </si>
  <si>
    <t>Từ cầu Láng đến cầu Láng 5</t>
  </si>
  <si>
    <t>Từ cầu Láng 5 đến giáp xã Giao Thủy</t>
  </si>
  <si>
    <t>Từ cầu số 7 đến cầu số 10</t>
  </si>
  <si>
    <t>Từ cầu số 10 đến cây xăng Thành Phong</t>
  </si>
  <si>
    <t>Đường Xuân Thủy- Nam Điền</t>
  </si>
  <si>
    <t>Đường Phú Đài</t>
  </si>
  <si>
    <t>Đường Bắc Phong Đài</t>
  </si>
  <si>
    <t>Từ cầu Chợ Láng đến hết đường Bắc Phong Đài</t>
  </si>
  <si>
    <t>Từ đường Phú Đài đến đường Tỉnh 488</t>
  </si>
  <si>
    <t>Từ cống ông Uy đến hết nhà máy nước sạch</t>
  </si>
  <si>
    <t>Từ cầu ông Uy đến giáp cống Ngô Đồng</t>
  </si>
  <si>
    <t>Từ Nhà thờ Đôi đến Đê Nước</t>
  </si>
  <si>
    <t>Từ cầu Ông Đỉnh đến đường Bắc Phong Đài</t>
  </si>
  <si>
    <t>Từ giáp xã Xuân Hưng đến cống ông Đồng</t>
  </si>
  <si>
    <t>Từ cầu Láng đến Nghĩa địa An đạo</t>
  </si>
  <si>
    <t>Từ cầu Láng đến cầu ông Việt</t>
  </si>
  <si>
    <t>Từ Nhà ông Bằng đến cầu Tân Thành</t>
  </si>
  <si>
    <t>Từ cầu ông Việt đến hết nhà ông Sinh</t>
  </si>
  <si>
    <t>Từ nhà bà Lạc đến hết Đê Quốc gia</t>
  </si>
  <si>
    <t>Từ cầu ông Việt đến hết trụ sở Công an xã Xuân Giang</t>
  </si>
  <si>
    <t>Từ trụ sở Công an xã Xuân Giang đến nhà ông Kiên</t>
  </si>
  <si>
    <t>Từ cầu Đen đến hết nhà ông Mạnh</t>
  </si>
  <si>
    <t>Từ nhà ông Kiên đến dốc Đê Quốc gia</t>
  </si>
  <si>
    <t>Từ Nhà ông Lưỡng đến đê quốc gia</t>
  </si>
  <si>
    <t>Từ nhà ông Phan đến Trường Mầm Non</t>
  </si>
  <si>
    <t>Từ nhà ông Hiệu (thôn 4) đến cầu ông Quán</t>
  </si>
  <si>
    <t>Từ cầu số 8 đường 489C đến ngã ba thôn 11</t>
  </si>
  <si>
    <t>Từ cầu Láng đến cầu Chợ Láng</t>
  </si>
  <si>
    <t>Từ cầu Chợ Láng đến đền Miếu Cháy</t>
  </si>
  <si>
    <t>Từ cầu Chợ Cát đến cống Ông Chu</t>
  </si>
  <si>
    <t>Từ cống Ông Chu đến Giáp xã Xuân Hưng</t>
  </si>
  <si>
    <t>Từ ngã ba thôn 11 đến giáp đường Phú Đài</t>
  </si>
  <si>
    <t>Từ ngã ba thôn 11 đến đường 488</t>
  </si>
  <si>
    <t>Từ trạm biến áp số 2 đến đường 488</t>
  </si>
  <si>
    <t>Từ cầu thôn 13 đến Chợ Vực</t>
  </si>
  <si>
    <t>Từ nhà ông Thứ đến hết cầu thôn 12</t>
  </si>
  <si>
    <t>Đường tây sông Cát Xuyên đoạn từ giáp xuân Hồng đến giáp xã Xuân Hưng</t>
  </si>
  <si>
    <t>Điểm tái định cư phân tán Thôn 5</t>
  </si>
  <si>
    <t xml:space="preserve">Điểm tái định cư phân tán Thôn 10 </t>
  </si>
  <si>
    <t>Điểm tái định cư phân tán Thôn 12</t>
  </si>
  <si>
    <t>Vị trí tái định cư số 1</t>
  </si>
  <si>
    <t>Vị trí tái định cư số 2</t>
  </si>
  <si>
    <t>Vị trí tái định cư số 3</t>
  </si>
  <si>
    <t>Điểm tái định cư phân tán Thôn 13</t>
  </si>
  <si>
    <t>Điểm tái định cư phân tán Thôn 15, 16</t>
  </si>
  <si>
    <t>Điểm tái định cư phân tán Thôn 16</t>
  </si>
  <si>
    <t>Điểm tái định cư phân tán Thôn 25</t>
  </si>
  <si>
    <t>Điểm tái định cư phân tán Thôn 26</t>
  </si>
  <si>
    <t>Điểm tái định cư phân tán Thôn 27</t>
  </si>
  <si>
    <t>Đường TX9</t>
  </si>
  <si>
    <t>Khu dân cư tập trung Xuân Đài</t>
  </si>
  <si>
    <t xml:space="preserve">Đường trục xã đoạn thuộc khu dân cư tập trung </t>
  </si>
  <si>
    <t xml:space="preserve">Đường N2, N3, N4 </t>
  </si>
  <si>
    <t>Đường có chiều rộng mặt cắt từ 2m - 4m</t>
  </si>
  <si>
    <t>32. Xã Xuân Hưng</t>
  </si>
  <si>
    <t>Từ cầu ông Kiểm đến cầu Nam Điền A</t>
  </si>
  <si>
    <t>Từ cầu Nam Điền A đến cầu Nam Điền B</t>
  </si>
  <si>
    <t>Đường nhánh 489 C</t>
  </si>
  <si>
    <t>Đoạn từ giáp xã Xuân Trường đến cầu Nam Điền A</t>
  </si>
  <si>
    <t>Đường Thọ Phú Đài</t>
  </si>
  <si>
    <t>Đoạn từ Cầu Nam Điền A đến cầu Trại Cá (Thọ Nghiệp)</t>
  </si>
  <si>
    <t>Đường huyện lộ Trung Linh Phú Nhai</t>
  </si>
  <si>
    <t>Từ cổng Phú Nhai đi Trung Linh</t>
  </si>
  <si>
    <t>Đường Xuân Thủy - Nam Điền</t>
  </si>
  <si>
    <t>Từ cầu Tùng Lâm đến hết nhà ông Hạnh</t>
  </si>
  <si>
    <t>Từ nhà ông Chiểu đến giáp cầu Chợ Trung</t>
  </si>
  <si>
    <t>Từ cầu Chợ Trung đến cầu Nam Điền A</t>
  </si>
  <si>
    <t>Từ cầu Chéo (giáp xã Xuân Giang) đến hết nhà văn hóa xóm 2 (Trà Lũ)</t>
  </si>
  <si>
    <t>Từ nhà ông Bằng xóm 2 (Trà Lũ) đến ngã ba ông Nhật</t>
  </si>
  <si>
    <t>Từ quán ông Tĩnh đến hết KDC tập trung Xuân Bắc</t>
  </si>
  <si>
    <t>Từ rong đường giáp KDC tập trung Xuân Bắc đến cầu Tùng Lâm</t>
  </si>
  <si>
    <t>Từ cầu ông Dũng đến cầu ông Tạ (Xuân Vinh)</t>
  </si>
  <si>
    <t>Từ cầu ông Tạ đến chân đê Nam Hồng (Xuân Vinh)</t>
  </si>
  <si>
    <t>Từ cầu ông Dũng đến cầu ông Tiến (Xuân Vinh)</t>
  </si>
  <si>
    <t>Từ cầu ông Tiến đến cầu Nam Điền B (Xuân Vinh)</t>
  </si>
  <si>
    <t>Từ cầu ông Dũng đến cầu ông Bí (Xuân Vinh)</t>
  </si>
  <si>
    <t>Từ cầu ông Bí (Xuân Vinh) đến giáp xã Xuân Trường</t>
  </si>
  <si>
    <t xml:space="preserve">Từ cầu Đông (Xuân Vinh) đến giáp đường Tỉnh 489 </t>
  </si>
  <si>
    <t>Từ cầu ông Tạ (Xuân Vinh) đến giáp xã Xuân Trường</t>
  </si>
  <si>
    <t>Từ cầu ông Chuyền đến cầu ông Biển (Xuân Vinh)</t>
  </si>
  <si>
    <t>Từ NVH xóm 6 (Xuân Vinh) đến đường Tỉnh 489</t>
  </si>
  <si>
    <t>Từ nhà ông Chung đến nhà ông Thường (Xuân Vinh)</t>
  </si>
  <si>
    <t>Từ ngã ba ông Nhật đến hết tiệm vàng Kim Hằng (Trà Lũ)</t>
  </si>
  <si>
    <t>Từ giáp tiệm vàng Kim Hằng (Trà Lũ) đến cầu Nhất Khu</t>
  </si>
  <si>
    <t>Từ nhà ông Thùy đến cầu Xuân Bắc-Xuân Ngọc (Đường Bắc Phong Đài)</t>
  </si>
  <si>
    <t xml:space="preserve">Từ UBND xã Xuân Bắc (cũ) đến giáp cầu xóm 2 (Trà Lũ) sang xóm 5 (Trà Lũ) </t>
  </si>
  <si>
    <t xml:space="preserve">Từ cầu xóm 2 (Trà Lũ) sang xóm 5 (Trà Lũ) đến hết nhà ông Rần xóm 3 (Trà Lũ) </t>
  </si>
  <si>
    <t>Từ nhà ông Tài xóm 5 (Trà Lũ) đến cầu Chùa (Trà Đông)</t>
  </si>
  <si>
    <t xml:space="preserve">Từ giáp nhà ông Hà xóm 1 (Trà Lũ) đến giáp nhà ông Kim xóm 1 (Trà Lũ) </t>
  </si>
  <si>
    <t>Từ cổng Phú Nhai đến cầu Thống Nhất</t>
  </si>
  <si>
    <t>Từ cầu Thống Nhất đến nhà văn hóa Xóm 8 (Trà Lũ)</t>
  </si>
  <si>
    <t xml:space="preserve">Từ cầu bà Chử đến cầu ông Tô </t>
  </si>
  <si>
    <t>Từ Cầu Nam Điền B đến cầu Đò</t>
  </si>
  <si>
    <t>Từ Cầu Đò đến cầu Trại Đồng</t>
  </si>
  <si>
    <t>Từ cầu Đình Đông đến cầu Nghĩa trang liệt sỹ</t>
  </si>
  <si>
    <t>Từ cầu Trại Cá đến cầu xã Xuân Giang</t>
  </si>
  <si>
    <t>Từ chợ Cống đến xã Xuân Giang</t>
  </si>
  <si>
    <t xml:space="preserve">Từ cầu chợ trung đến giáp nhà ông Khơi xóm 17 (Trà Lũ) </t>
  </si>
  <si>
    <t>Từ nhà ông Khơi xóm 17 (Trà Lũ) đến giáp cầu Đôi</t>
  </si>
  <si>
    <t>Từ cầu Đá đến giáp cầu Đôi</t>
  </si>
  <si>
    <t>Từ cầu Xuân Quang đến giáp đường Xuân Thủy Nam Điền</t>
  </si>
  <si>
    <t>Từ cầu mới giáp xã Giao Thủy đến cầu Chùa (Trà Đông)</t>
  </si>
  <si>
    <t>Đoạn từ chợ Cống đến giáp xã Xuân Giang</t>
  </si>
  <si>
    <t>Từ cầu Ông Mỹ xóm 1 (Thọ Nghiệp) đến xã Xuân Giang</t>
  </si>
  <si>
    <t>Từ cầu Đôi đến hết nhà ông Hùng xóm 13 (Trà Lũ)</t>
  </si>
  <si>
    <t>Từ cầu xóm 14 (Trà Lũ) đến giáp cầu xóm 13 (Trà Lũ)</t>
  </si>
  <si>
    <t>Từ giáp nhà ông Tài xóm 5 (Trà Lũ) đến hết nhà văn hóa xóm 3 (Trà Lũ)</t>
  </si>
  <si>
    <t>Từ nhà ông Mùi xóm 3 (Trà Lũ) đến hết Miếu xóm 4 (Trà Lũ) Giáp xã Xuân Giang</t>
  </si>
  <si>
    <t>Từ Nghĩa trang liệt sỹ đến nhà ông Hội xóm 6 (Thọ Nghiệp)</t>
  </si>
  <si>
    <t>Từ nhà ông Tảo xóm 10 đến hết nhà bà Mái xóm 10 (Thọ Nghiệp)</t>
  </si>
  <si>
    <t>Từ nhà ông Huy xóm 10 đến hết nhà bà Lụa xóm 10 (Thọ Nghiệp)</t>
  </si>
  <si>
    <t>Từ nhà ông Hội xóm 6 đến nhà thờ Thánh mẫu (Thọ Nghiệp)</t>
  </si>
  <si>
    <t>Từ cầu xóm 6 đến hết nhà ông Hiệp xóm 6 (Thọ Nghiệp)</t>
  </si>
  <si>
    <t>Từ nhà ông Hệ đến hết nhà ông Hiện xóm 7 (Thọ Nghiệp)</t>
  </si>
  <si>
    <t>Từ nhà ông Bảo xóm 4 đến hết nhà ông Chức xóm 7 (Thọ Nghiệp)</t>
  </si>
  <si>
    <t>Từ nhà bà Can xóm 4 đến nhà ông Liệu xóm 2 (Thọ Nghiệp)</t>
  </si>
  <si>
    <t>Từ trường tiểu học A đến nhà văn hóa xóm 1 (Thọ Nghiệp)</t>
  </si>
  <si>
    <t>Từ nhà ông Lương xóm 4 đến hết nhà ông Khánh xóm 1 (Thọ Nghiệp)</t>
  </si>
  <si>
    <t>Từ nhà ông Hải xóm 1 đến hết nhà ông Minh xóm 1 (Thọ Nghiệp)</t>
  </si>
  <si>
    <t>Từ trạm Y tế xã đến nhà ông Diên (Thọ Nghiệp)</t>
  </si>
  <si>
    <t>Từ nhà ông Minh xóm 8 đến hết nhà ông Lâm xóm 7 (Thọ Nghiệp)</t>
  </si>
  <si>
    <t>Từ nhà ông Đông xóm 8 qua trường tiểu học B đến hết nhà ông Định xóm 8 (Thọ Nghiệp)</t>
  </si>
  <si>
    <t>Từ nhà ông Bân xóm 11 đến nhà ông Trung xóm 11 (Thọ Nghiệp)</t>
  </si>
  <si>
    <t>Khu dân cư tập trung: Giáp tỉnh lộ 489</t>
  </si>
  <si>
    <t>Đường N1 tiếp giáp tỉnh lộ 489</t>
  </si>
  <si>
    <t>Đường trong Khu dân cư tập trung</t>
  </si>
  <si>
    <t>KDC tập trung Xuân Phương</t>
  </si>
  <si>
    <t>KDC tập trung Xóm 12, Đường Huyện lộ: từ cổng Phú Nhai đi Trung Linh</t>
  </si>
  <si>
    <t>Khu dân cư tập trung Xuân Trung</t>
  </si>
  <si>
    <t>Đường N1, N2, N3, D1, D2</t>
  </si>
  <si>
    <t>Khu dân cư tập trung Xuân Bắc</t>
  </si>
  <si>
    <t xml:space="preserve">Đường N6 </t>
  </si>
  <si>
    <t xml:space="preserve">Đường N2, N3, N5, D3, D4 </t>
  </si>
  <si>
    <t xml:space="preserve">Đường N1, N4, D1, D2, D5 </t>
  </si>
  <si>
    <t>31. Xã Xuân Trường</t>
  </si>
  <si>
    <t>Từ chân cầu Lạc Quần đến giáp xã Hải Hưng - Ninh Bình</t>
  </si>
  <si>
    <t>Đoạn từ cống Trung Linh đến hết nhà ông Chính</t>
  </si>
  <si>
    <t>Đoạn từ nhà ông Thụ đến hết nhà ông Hưng</t>
  </si>
  <si>
    <t>Đoạn qua thôn Liên Thượng</t>
  </si>
  <si>
    <t>Từ giáp ngã ba Xuân Bảng đến cống Trung Linh</t>
  </si>
  <si>
    <t>Từ nhà ông Quy đến cống Đầm Sen</t>
  </si>
  <si>
    <t>Từ cống Đầm Sen đến nhà bà Hồng thôn 39 (ngã ba cầu Chéo)</t>
  </si>
  <si>
    <t>Từ cầu Chéo đến cầu Kiểm</t>
  </si>
  <si>
    <t>Đường tỉnh 489 B</t>
  </si>
  <si>
    <t>Từ chân cầu Lạc Quần đến giáp Công ty cổ phần 27-7</t>
  </si>
  <si>
    <t>Từ Công ty Cổ phần 27-7 đến Ngã tư Hải Vân</t>
  </si>
  <si>
    <t>Từ giáp Thôn 20 đến cống Bắc Câu</t>
  </si>
  <si>
    <t>Từ nhà ông Đúc đến hết nhà ông Thọ</t>
  </si>
  <si>
    <t>Đoạn từ nhà ông Thục đến nhà ông Cư</t>
  </si>
  <si>
    <t>Đoạn từ nhà ông Thục đến nhà ông Chương</t>
  </si>
  <si>
    <t>Từ Công ty Vũ Hoàng Lê đến giáp xã Xuân Giang</t>
  </si>
  <si>
    <t>Từ giáp địa phận Thôn 17 đến hết bến xe Tân Hưng</t>
  </si>
  <si>
    <t>Đoạn từ sông Kiên Ninh đến giáp Thôn 19</t>
  </si>
  <si>
    <t>Đoạn từ vòng xuyến đến Thôn 15</t>
  </si>
  <si>
    <t xml:space="preserve">Đoạn từ Thôn 19 đến Thôn 40 </t>
  </si>
  <si>
    <t>Đoạn từ giáp xã Xuân Tiến cũ đến giáp xã Xuân Vinh cũ</t>
  </si>
  <si>
    <t>Đường 32 m</t>
  </si>
  <si>
    <t>Từ Công ty Hồng Việt đến cầu Lạc Quần (2 bên đường)</t>
  </si>
  <si>
    <t>Đoạn từ ngã ba phố Bùi Chu (Phatima) đến cầu UBND xã (Cầu bà Tước)</t>
  </si>
  <si>
    <t>Đoạn từ cầu UBND xã (cầu bà Tước) đến hết núi đá Nhà thờ Bùi Chu</t>
  </si>
  <si>
    <t>Từ cầu Xuân Bắc đến hết BV Đa khoa Xuân Trường (đường Bắc Phong Đài)</t>
  </si>
  <si>
    <t>Đoạn từ đường Họ Phạm (thôn 14) đến cầu Bà Bình (Thôn 12)</t>
  </si>
  <si>
    <t>Đoạn từ nhà ông Đệ (thôn 9) đến cầu Trường Mầm non Xuân Tiến</t>
  </si>
  <si>
    <t>Đoạn từ nhà ông Châu (thôn 9) đến hết nhà ông Chiên (thôn 12)</t>
  </si>
  <si>
    <t>Đoạn từ ông Hà (thôn 15) đến hết nhà ông Liệu (thôn 12)</t>
  </si>
  <si>
    <t>Đoạn từ cầu Thôn 15 đến hết thôn 19 (cả hai bên sông)</t>
  </si>
  <si>
    <t>Đoạn từ cổng xóm đến hết Miếu Bà thôn 19</t>
  </si>
  <si>
    <t>Đoạn từ trường THCS xã đến phía Bắc cầu Cả</t>
  </si>
  <si>
    <t>Đoạn từ phía Nam cầu Cả đến cầu Thôn 15</t>
  </si>
  <si>
    <t>Đoạn từ đường 32 đến trường THCS xã</t>
  </si>
  <si>
    <t>Đoạn từ ngã tư vườn vắng đến giáp nhà bà Giám miền Xuân Tiến</t>
  </si>
  <si>
    <t>Đoạn từ đường 32 đi qua nhà ông Hợi đến hết nhà ông Long</t>
  </si>
  <si>
    <t>Đường liên xã (thị trấn Xuân Trường, xã Xuân Tiến cũ)</t>
  </si>
  <si>
    <t>Từ miền UBND thị trấn đến cầu Xuân Tiến</t>
  </si>
  <si>
    <t>Từ cầu Xuân Kiên đến giáp cầu Tịnh</t>
  </si>
  <si>
    <t>Từ nhà ông Tuân đến Đường tỉnh 489C</t>
  </si>
  <si>
    <t>Đường trục xã Xuân Hòa (cũ)</t>
  </si>
  <si>
    <t>Từ cầu Trung đến bưu điện Xuân Hòa</t>
  </si>
  <si>
    <t>Đường từ chùa Liên Hoà đến đường 489C</t>
  </si>
  <si>
    <t>Từ UBND xã đi khu dân cư thôn Đoài Ngoại</t>
  </si>
  <si>
    <t>Từ UBND xã đi khu dân cư thôn Hiệp Hoà</t>
  </si>
  <si>
    <t>Từ UBND xã đi thôn Đông Dương</t>
  </si>
  <si>
    <t>Đường trục xã (đường 2 bên sông) miền Xuân Tiến</t>
  </si>
  <si>
    <t>Từ cầu Chợ đến trường Mầm non (hai bên bờ)</t>
  </si>
  <si>
    <t>Từ cầu Quàn đến giáp cầu Thôn 39 (2 bên bờ)</t>
  </si>
  <si>
    <t>Từ cầu Đình đến giáp cầu ông Sai (2 bên bờ)</t>
  </si>
  <si>
    <t>Từ cầu NVH Thôn 2 đến nhà ông Thiểm (2 bên bờ)</t>
  </si>
  <si>
    <t>Đường trục xã Xuân Ninh cũ</t>
  </si>
  <si>
    <t>Từ cầu nghĩa trang đến giáp nhà ông Quang Lạc Quần</t>
  </si>
  <si>
    <t>Từ cầu Kích đến cầu ông Chiến</t>
  </si>
  <si>
    <t>Từ gốc đa cầu Nghĩa Xá đến cầu ông Xương (Xuân Dục)</t>
  </si>
  <si>
    <t>Từ cầu ông Chính đến cầu nghĩa địa Xuân Dục</t>
  </si>
  <si>
    <t>Đường nội thị trấn (cũ)</t>
  </si>
  <si>
    <t>Từ cống Trà Thượng đến hết đất nhà ông Toàn, nhà ông Chuân</t>
  </si>
  <si>
    <t>Từ nhà ông Tín, ông Thịnh dốc Trà Thượng đến giáp ngõ đi chung vào họ Trần, họ Đoàn</t>
  </si>
  <si>
    <t>Từ chùa Bắc Câu đến hết nhà ông Bốn (The)</t>
  </si>
  <si>
    <t>Từ HTX đến hết nhà ông Huấn thôn 39</t>
  </si>
  <si>
    <t>Đường 15m trước, sau, tây trường cấp III và phía tây nhà Lưu niệm</t>
  </si>
  <si>
    <t>Đường 15 m sau UBND xã Xuân Trường</t>
  </si>
  <si>
    <t>Đoạn từ nhà văn hóa Thôn 39 đi Trung Linh</t>
  </si>
  <si>
    <t>Đường 15 m trước Công an xã Xuân Trường</t>
  </si>
  <si>
    <t>Đường 15 m từ Trung tâm Y tế dự phòng đến đường tỉnh 489</t>
  </si>
  <si>
    <t>Đường 15 m từ nhà ông Kiêu đến Trung tâm Bồi dưỡng chính trị</t>
  </si>
  <si>
    <t>Đường sau làng Bắc Câu</t>
  </si>
  <si>
    <t>Đường khu dân cư sau hợp tác xã</t>
  </si>
  <si>
    <t>Đường Quy hoạch sau khu dân cư Thôn 42</t>
  </si>
  <si>
    <t>Đường Quy hoạch sau khu dân cư Thôn 39</t>
  </si>
  <si>
    <t>Đường liên thôn (xã Xuân Ngọc cũ)</t>
  </si>
  <si>
    <t>Từ cầu Trung Linh đến cống sông Đồng Nê II</t>
  </si>
  <si>
    <t>Đường vào Tòa Giám mục Bùi Chu (Đường Đông làng Bùi Chu)</t>
  </si>
  <si>
    <t>Đường Tây làng Bùi Chu</t>
  </si>
  <si>
    <t>Từ ngã ba Vật Tư đến cầu Trường Tiểu học</t>
  </si>
  <si>
    <t>Đoạn phía Bắc sân vận động miền Xuân Kiên</t>
  </si>
  <si>
    <t>Trục đường số 1</t>
  </si>
  <si>
    <t>Trục đường số 2</t>
  </si>
  <si>
    <t>Trục đường số 3</t>
  </si>
  <si>
    <t>Đường khu đô thị</t>
  </si>
  <si>
    <t>Đường N1, D3</t>
  </si>
  <si>
    <t>Đường N2, D4</t>
  </si>
  <si>
    <r>
      <t xml:space="preserve">Khu dân cư tập trung </t>
    </r>
    <r>
      <rPr>
        <sz val="13"/>
        <color theme="1"/>
        <rFont val="Times New Roman"/>
        <family val="1"/>
      </rPr>
      <t>(Khu tái định cư và khu dân cư tập trung miền Xuân Kiên)</t>
    </r>
  </si>
  <si>
    <t>Đường N1, D1, N4 (Đoạn từ D1 đến D2)</t>
  </si>
  <si>
    <t>Đường N4 (Đoạn từ D2 đến hết)</t>
  </si>
  <si>
    <t>Khu tái định cư, khu dân cư tập trung xã Xuân Hòa (cũ)</t>
  </si>
  <si>
    <t>Đường D2, D5</t>
  </si>
  <si>
    <t>Đường N2, N3, N4, N5, N6; D1, D4</t>
  </si>
  <si>
    <t>Khu tái định cư, khu dân cư tập trung tại thôn 42, thị trấn Xuân Trường (cũ)</t>
  </si>
  <si>
    <t>Đường N1, D1, D4, N4</t>
  </si>
  <si>
    <t>Đường N2, D2, D3, đường 32m</t>
  </si>
  <si>
    <t>Khu dân cư tập trung xã Xuân Tiến (cũ)</t>
  </si>
  <si>
    <t>Đường D1, D3, N1, N2, N3, NG</t>
  </si>
  <si>
    <t>30. Xã Trực Ninh</t>
  </si>
  <si>
    <t>Đoạn từ cầu Nam Hải 2 đến hết cống Cao</t>
  </si>
  <si>
    <t>Đoạn từ giáp cống Cao đến hết đất nhà bà Huê thôn Thái Lãng</t>
  </si>
  <si>
    <t>Đoạn từ giáp đất nhà Bà Huê thôn Thái Lãng đến bến phà Đại Nội</t>
  </si>
  <si>
    <t>Tỉnh lộ: Đường 488B</t>
  </si>
  <si>
    <t>Đoạn từ giáp xã Cát Thành đến cầu Trắng</t>
  </si>
  <si>
    <t>Đoạn từ cầu Trắng đến cầu dài</t>
  </si>
  <si>
    <t>Đoạn từ cầu dài đến Trường tiểu học Trực Nội</t>
  </si>
  <si>
    <t>Đoạn từ giáp cầu Đen đến hết đường vào Trạm điện trung gian</t>
  </si>
  <si>
    <t>Đoạn từ giáp đường vào Trạm điện trung gian đến giáp Trụ sở HTX nông nghiệp</t>
  </si>
  <si>
    <t>Đoạn từ Trụ sở HTX nông nghiệp đến giáp xã Trực Khang</t>
  </si>
  <si>
    <t>Đường Huyện lộ: Đường Nam Ninh Hải</t>
  </si>
  <si>
    <t>Đoạn từ Ngã ba cống chéo đến phà Thanh Đại cũ</t>
  </si>
  <si>
    <t>Đường trục xã:</t>
  </si>
  <si>
    <t>Đoạn từ cầu Dài đến cống Vụ Tây</t>
  </si>
  <si>
    <t>Đoạn từ cầu Trắng đến đò Giá</t>
  </si>
  <si>
    <t>Đoạn từ đường ngã ba làng Bằng Trang đến cầu Đá</t>
  </si>
  <si>
    <t>Từ điểm giao QL 21B đến Cống Nam Tân</t>
  </si>
  <si>
    <t>Đường nam sông Thống Nhất (đường Nam Tỉnh lộ 488B)</t>
  </si>
  <si>
    <t>Điểm đầu tỉnh lộ 488B đến hết Trường cấp II</t>
  </si>
  <si>
    <t>Đoạn từ giáp Trường cấp II đến cầu Cự Phú</t>
  </si>
  <si>
    <t>Đoạn từ chợ Đền đến cầu Thái Hưng</t>
  </si>
  <si>
    <t>Đoạn từ chợ Đền đến chợ quỹ Đê (xã Quang Hưng)</t>
  </si>
  <si>
    <t>Đường nam sông Thống Nhất (từ cầu Gạo đến giáp xã Quang Hưng)</t>
  </si>
  <si>
    <t>Đoạn từ cầu Nam Hải 2 đến cầu Thiệu</t>
  </si>
  <si>
    <t>Đoạn giao QL 21B đến giáp Nam Hải</t>
  </si>
  <si>
    <t>Đường liên xóm:</t>
  </si>
  <si>
    <t>Đoạn từ NVH xóm Hùng Tiến đến cầu ông Điền</t>
  </si>
  <si>
    <t>Đường Hưng Mỹ</t>
  </si>
  <si>
    <t>Đoạn từ cầu Gạo đến giáp xã Quang Hưng</t>
  </si>
  <si>
    <t>Khu dân cư tập trung xã Trực Nội</t>
  </si>
  <si>
    <t>Điểm Tái định cư</t>
  </si>
  <si>
    <t>Điểm TĐC phân tán thôn Thái Lãng</t>
  </si>
  <si>
    <t>Điểm TĐC phân tán thôn Thái Lãng 1</t>
  </si>
  <si>
    <t>Điểm TĐC phân tán thôn Thái Lãng 2</t>
  </si>
  <si>
    <t>Điểm TĐC phân tán thôn Thái Lãng 3</t>
  </si>
  <si>
    <t>Điểm TĐC phân tán thôn Thái Lãng 4</t>
  </si>
  <si>
    <t>Điểm TĐC phân tán thôn Dương Thiện</t>
  </si>
  <si>
    <t>Điểm TĐC phân tán xóm Bằng Trang</t>
  </si>
  <si>
    <t>Điểm TĐC thôn Quỹ Trại</t>
  </si>
  <si>
    <t>Điểm TĐC đường Hưng Mỹ</t>
  </si>
  <si>
    <t>29. Xã Quang Hưng</t>
  </si>
  <si>
    <t>Đường Tỉnh lộ 488B</t>
  </si>
  <si>
    <t>Đoạn từ xã Trực Thuận cũ đến giáp xã Trực Ninh (xã Trực Hưng cũ)</t>
  </si>
  <si>
    <t>Đoạn từ nhà ông Đoán thôn 3 Nam Trực đến giáp xã Trực Thuận cũ</t>
  </si>
  <si>
    <t>Đoạn từ giáp tỉnh lộ 490C (Đường 55 cũ) đến giáp xã Trực Khang cũ</t>
  </si>
  <si>
    <t>Đường Nam sông Thống Nhất (Đường nam Tỉnh lộ 488B)</t>
  </si>
  <si>
    <t>Từ Sông Rõng đến Giáp xã Trực Ninh (xã Trực Hưng cũ)</t>
  </si>
  <si>
    <t>Tỉnh lộ 490C (Đường 55 cũ)</t>
  </si>
  <si>
    <t>Đoạn từ cầu Tây: Phía Đông đường đến chùa Lễ Tích</t>
  </si>
  <si>
    <t>Phía Tây đường đến giáp nhà ông Tuấn thôn Nam Thọ</t>
  </si>
  <si>
    <t>Phía Đông đường đoạn từ nhà ông Ban thôn Nam Thọ đến hết chùa Hạnh Phúc; Phía Tây đường đoạn từ nhà ông Tuấn thôn Nam Thọ đến hết nhà ông Hiếu thôn Nam Thọ (giáp huyện Nghĩa Hưng)</t>
  </si>
  <si>
    <t>Đoạn từ giáp chùa Lễ Tích dến giáp xã Nghĩa Hưng</t>
  </si>
  <si>
    <t>Các đường trục xã, liên xã:</t>
  </si>
  <si>
    <t>Đoạn từ nhà ông Quyết thôn 2 Lạc Chính đến giáp xã Trực Thuận</t>
  </si>
  <si>
    <t>Đoạn từ nhà ông Độ thôn 1 Lạc Chính đến hết nhà ông Tỉnh thôn 2 Lạc Chính</t>
  </si>
  <si>
    <t>Đoạn từ nhà ông Phức thôn 1 Lạc Chính đến hết nhà ông Bồi thôn 2 Lạc Chính (đường Đông)</t>
  </si>
  <si>
    <t>Đoạn từ nhà ông Phức thôn 1 Lạc Chính đến hết nhà ông Bồi thôn 2 Lạc Chính (đường Tây)</t>
  </si>
  <si>
    <t>Đoạn từ nhà ông Thụ thôn 3 Nam Trực đến hết nhà ông Nha thôn 6 Phụ Nghiêm (Miếu) (đường Đông)</t>
  </si>
  <si>
    <t>Đoạn từ nhà ông Thụ thôn 3 Nam Trực đến hết nhà ông Nha thôn 6 Phụ Nghiêm (Miếu) (đường Tây)</t>
  </si>
  <si>
    <t>Đoạn từ nhà ông Thảo thôn 5 Thái Bình đến hết nhà ông Khiên thôn 5 Thái Bình</t>
  </si>
  <si>
    <t>Đường ngang từ nhà ông Thanh thôn 2 Lạc Chính đến nhà ông Lý thôn 5 Thái Bình</t>
  </si>
  <si>
    <t>Đường trục xã: Đoạn từ giáp tỉnh lộ 490C (Đường 55 cũ) đến giáp đất xã Trực Khang cũ</t>
  </si>
  <si>
    <t>Đoạn từ giáp đường 53B cũ đến đê sông Ninh Cơ</t>
  </si>
  <si>
    <t>Đoạn từ giáp xã Trực Ninh (Trực Hưng cũ) đến đê sông Ninh Cơ</t>
  </si>
  <si>
    <t>Đường liên thôn Nam Mỹ Hưng Nhân:</t>
  </si>
  <si>
    <t>Đoạn từ cầu ông Tiềm đến hết nhà văn hóa làng Nam Mỹ</t>
  </si>
  <si>
    <t>Đoạn từ giáp nhà văn hóa làng Nam Mỹ đến chợ Quỹ</t>
  </si>
  <si>
    <t>Đường phía Đông trường Mầm non - Vùng dân cư thôn 3 Nam Trực</t>
  </si>
  <si>
    <t>Đường Hưng Mỹ kéo dài (Phía Bắc và Nam)</t>
  </si>
  <si>
    <t>Đoạn từ cầu Sắt 2 đến đền Trần</t>
  </si>
  <si>
    <t>Phía Nam đường Đoạn từ giáp nhà ông Cát - Thôn Lạc Thiện đến đường trục nội đồng Thôn Lạc Thiện</t>
  </si>
  <si>
    <t>Phía Bắc đường: Đoạn từ giáp đường vào đền Trần đến giáp nhà ông Đỉnh - Thôn Cống Giáp</t>
  </si>
  <si>
    <t>Phía Nam đường Đoạn từ giáp đường trục nội đồng thôn Lạc Thiện đến giáp sông cụt</t>
  </si>
  <si>
    <t>Phía Bắc đường: Đoạn từ nhà ông Đỉnh - Thôn Cống Giáp đến giáp xã Trực Mỹ</t>
  </si>
  <si>
    <t>Phía Nam đường Đoạn từ sông cụt đến giáp xã Trực Mỹ</t>
  </si>
  <si>
    <t>Đường Hưng Mỹ: Đoạn từ giáp xã Trực Ninh (xã Trực Hưng cũ) đến cầu Trung Lý</t>
  </si>
  <si>
    <t>Đoạn từ Đền Trần đến Trạm biến áp Trực Mỹ 2</t>
  </si>
  <si>
    <t>Khu dân cư tập trung và TĐC xóm 7</t>
  </si>
  <si>
    <t>Đường D3, D4, D5, D6</t>
  </si>
  <si>
    <t>Đường N1, N2, N3</t>
  </si>
  <si>
    <t>Đường N2 (Biệt thự)</t>
  </si>
  <si>
    <t>Điểm TĐC phân tán thôn 4 Nam Trực</t>
  </si>
  <si>
    <t>Điểm tái định cư (xã Trực Mỹ cũ)</t>
  </si>
  <si>
    <t>Điểm TĐC thôn Hưng Mỹ 1 Khu Đoài Biên</t>
  </si>
  <si>
    <t>Điểm TĐC thôn Hưng Mỹ 2 Khu Bốt Điện</t>
  </si>
  <si>
    <t>Điểm TĐC thôn Hưng Mỹ 3 Khu Đông Nhà Thờ</t>
  </si>
  <si>
    <t>Điểm TĐC thôn Hưng Mỹ 4, 5 Khu trục đường CP21</t>
  </si>
  <si>
    <t>Điểm tái định cư (xã Trực Thuận cũ)</t>
  </si>
  <si>
    <t>Điểm TĐC trạm y tế thôn Tân Khang</t>
  </si>
  <si>
    <t>Điểm TĐC thôn Đông Hạ</t>
  </si>
  <si>
    <t>28. Xã Ninh Giang</t>
  </si>
  <si>
    <t>Đoạn từ cầu Vô Tình đến hết bưu cục Ngặt Kéo</t>
  </si>
  <si>
    <t>Từ bưu cục Ngặt Kéo đến dốc ông Hồi (đường vào thôn Thần Lộ+vào trạm y tế)</t>
  </si>
  <si>
    <t>dốc ông Hồi (đường vào thôn Thần Lộ+vào trạm y tế) đến giáp xã Cát Thành</t>
  </si>
  <si>
    <t>Đường Tỉnh lộ 488B (Đường 53A cũ)</t>
  </si>
  <si>
    <t>Đoạn từ ngã 3 Ngặt kéo đến giáp xã Cổ Lễ</t>
  </si>
  <si>
    <t>Đoạn từ giáp xã Cổ Lễ đến Cầu Chợ mới</t>
  </si>
  <si>
    <t>Đoạn từ Cầu Chợ mới đến đường huyện lộ 53C đi xã Cát Thành</t>
  </si>
  <si>
    <t>Đoạn từ đường Quốc lộ 21 đến tỉnh lộ 488B</t>
  </si>
  <si>
    <r>
      <t>Đường tỉnh lộ 484</t>
    </r>
    <r>
      <rPr>
        <sz val="13"/>
        <color theme="1"/>
        <rFont val="Times New Roman"/>
        <family val="1"/>
      </rPr>
      <t xml:space="preserve"> (Đường Nam Định - Lạc Quần - đường bộ ven biển đoạn qua xã Ninh Giang)</t>
    </r>
  </si>
  <si>
    <t>Tỉnh lộ 487 (Đường Đen cũ)</t>
  </si>
  <si>
    <t>Đoạn từ giáp xã Cổ Lễ đến ngã tư đường Trực Chính - Phương Định</t>
  </si>
  <si>
    <t>Đoạn từ ngã tư đường Trực Chính - Phương Định đến cầu Thống Nhất</t>
  </si>
  <si>
    <t>Đoạn từ cầu Thống Nhất đến đê Đại Hà</t>
  </si>
  <si>
    <t>Đường Huyện lộ:</t>
  </si>
  <si>
    <t>Đường Vô Tình Văn Lai</t>
  </si>
  <si>
    <t>Đường 53C</t>
  </si>
  <si>
    <t>Đường trục xã: (Đường Trực Chính - Phương Định)</t>
  </si>
  <si>
    <t>Đoạn từ chợ mới đến đường vào Trạm Y tế xã</t>
  </si>
  <si>
    <t>Đoạn từ giáp đường vào Trạm Y tế xã đến giáp xã Phương Định</t>
  </si>
  <si>
    <t>Đoạn từ ngã tư đến Vành Lược</t>
  </si>
  <si>
    <t>Đoạn từ Vành Lược đến đê Đại Hà</t>
  </si>
  <si>
    <t>Đường trục xã (xã Phương Định cũ)</t>
  </si>
  <si>
    <t>Đoạn từ chùa Phú Ninh đến giáp xã Trực Chính cũ</t>
  </si>
  <si>
    <t>Đoạn từ cầu UBND xã cũ đến nghĩa trang liệt sỹ</t>
  </si>
  <si>
    <t>Đoạn từ cầu UBND xã cũ đến cầu sang thôn Phú Ninh (Ao cá Bác Hồ)</t>
  </si>
  <si>
    <t>Đoạn từ cầu ông Hỗ đến dốc đê Đại Hà</t>
  </si>
  <si>
    <t>Đường trục xã (xã Liêm Hải cũ)</t>
  </si>
  <si>
    <t>Đoạn từ chợ Đường đến giáp thôn Lộ Xuyên 1</t>
  </si>
  <si>
    <t>Đoạn từ sau khu dân cư giáp đường Quốc lộ 21 đến sau khu dân cư đường tỉnh lộ 488B</t>
  </si>
  <si>
    <t>Đường liên thôn, liên xóm</t>
  </si>
  <si>
    <t>Đoạn từ Chợ Sồng đến hết thôn An Trong</t>
  </si>
  <si>
    <t>Đoạn từ An Bình đến An Định</t>
  </si>
  <si>
    <t>Đoạn từ An Ninh đến An Vinh</t>
  </si>
  <si>
    <t>Đoạn Từ Cầu Sành đến dốc đê ông Cong</t>
  </si>
  <si>
    <t>Đường chợ Phương Định</t>
  </si>
  <si>
    <t>Khu Dân cư tập trung và TĐC thôn Lịch Đông</t>
  </si>
  <si>
    <t>Điểm TĐC phân tán khu Quang Châu</t>
  </si>
  <si>
    <t>Điểm TĐC phân tán xóm Mỹ Lang</t>
  </si>
  <si>
    <t>Điểm TĐC phân tán khu Cánh Buồm</t>
  </si>
  <si>
    <t>Điểm TĐC phân tán thôn Hải Lộ Cự 2</t>
  </si>
  <si>
    <t>Vùng dân cư 1 (xã Trực Chính cũ, Phương Định cũ, Liêm Hải cũ)</t>
  </si>
  <si>
    <t>Đất dãy 2 Đồng Sồng</t>
  </si>
  <si>
    <t>Khu dân cư Phương Định, xã Ninh Giang</t>
  </si>
  <si>
    <t>27. Xã Ninh Cường</t>
  </si>
  <si>
    <t>Quốc lộ 37B (Đường 56 cũ)</t>
  </si>
  <si>
    <t>Đoạn từ cầu phao Ninh Cường đến đê sông Ninh Cơ</t>
  </si>
  <si>
    <t>Đoạn từ giáp đê sông Ninh Cơ: Phía Bắc đường đến cổng giữa vào giáo xứ Ninh Cường; Phía Nam đường đến đường dong vào nhà văn hóa thôn Đạo Đường</t>
  </si>
  <si>
    <t>Phía Bắc đường: Đoạn từ cổng giữa vào giáo xứ Ninh Cường đến cổng vào Trường cấp I thị trấn Ninh Cường cũ; Phía Nam đường: Đoạn từ đường dong vào nhà văn hóa thôn Đạo Đường đến đường dong thôn Bắc Trung Nam.</t>
  </si>
  <si>
    <t>Phía Bắc đường: Đoạn từ cổng vào Trường cấp I thị trấn Ninh Cường cũ đến sông Kính Danh thôn Thám Nghĩa; Phía Nam đường: Đoạn từ đường dong thôn Bắc Trung Nam đến sông Kính Danh thôn Thám Nghĩa</t>
  </si>
  <si>
    <t>Đoạn từ sông Kính Danh xóm Thám Nghĩa đến giáp xã Trực Thái</t>
  </si>
  <si>
    <t>Đường Hùng Thắng</t>
  </si>
  <si>
    <t>Đường Nam Sông Sẻ</t>
  </si>
  <si>
    <t>Đường trục xã, liên xã:</t>
  </si>
  <si>
    <t>Đoạn từ QL 37B (Đường 56 cũ) đến hết cổng trạm xá khu A thị trấn Ninh Cường cũ</t>
  </si>
  <si>
    <t>Đoạn từ cổng trạm xá khu A thị trấn Ninh Cường cũ đến hết Văn phòng HTX Tây Đường</t>
  </si>
  <si>
    <t>Đoạn từ giáp Văn phòng HTX Tây Đường đến đường Hùng Thắng</t>
  </si>
  <si>
    <t>Đoạn từ giáp đê sông Ninh Cơ đến nhà ông Trung thôn Tân Ninh</t>
  </si>
  <si>
    <t>Đoạn từ giáp Văn phòng HTX Tây Đường đến đập Phú Hùng</t>
  </si>
  <si>
    <t>Phía Đông đoạn từ cống bà Loan đến cống ông Tạc (thôn Tây Đường)</t>
  </si>
  <si>
    <t>Phía Đông đoạn từ cống ông Tạc đến cống Nam Đường</t>
  </si>
  <si>
    <t>Đoạn từ giáp đê sông Ninh Cơ đến cổng giữa vào giáo xứ Ninh Cường</t>
  </si>
  <si>
    <t>Đường Tây sông Dầm: đoạn từ đê sông Ninh Cơ đến cống Trực Phú</t>
  </si>
  <si>
    <t>Đoạn từ Quốc lộ 37B (Đường 56 cũ) đến hết trụ sở UBND xã Trực Hùng cũ</t>
  </si>
  <si>
    <t>Đoạn từ giáp trụ sở UBND xã Trực Hùng cũ đến cầu Tân Lý</t>
  </si>
  <si>
    <t>Đoạn từ cầu Tân Lý đến giáp xã Hải An</t>
  </si>
  <si>
    <t>Đoạn từ cống ông San thôn Đồng Thái đến ngõ ông Vĩnh thôn An Khang</t>
  </si>
  <si>
    <t>Đoạn từ ngõ ông Vĩnh thôn An Khang đến cầu sông Sẻ</t>
  </si>
  <si>
    <t>Đoạn từ giáp xã Trực Đại đến cống ông San thôn Đồng Thái</t>
  </si>
  <si>
    <t>Đoạn từ cầu sông Sẻ đến đường Hùng Thắng</t>
  </si>
  <si>
    <t>Khu dân cư tập trung xã Trực Hùng</t>
  </si>
  <si>
    <t>Đường D1, D2, D3, D4, D5</t>
  </si>
  <si>
    <t>Khu dân cư tập trung và TĐC xóm Lác Môn 3</t>
  </si>
  <si>
    <t>Đường N1, N2, N3, N4</t>
  </si>
  <si>
    <t>Các lô biệt thự đường D2, N2, N3</t>
  </si>
  <si>
    <t>26. Xã Minh Thái</t>
  </si>
  <si>
    <t>Đoạn từ giáp xã Hải Anh đến nhà ông Ngọc thôn Cát Trung</t>
  </si>
  <si>
    <t>Đoạn từ giáp nhà ông Ngọc thôn Cát Trung đến giáp Quốc lộ 21B</t>
  </si>
  <si>
    <t>Đoạn từ giáp Quốc lộ 21B đến đường vào đền Trần</t>
  </si>
  <si>
    <t>Đoạn từ giáp đường vào đền Trần đến giáp xã Ninh Cường</t>
  </si>
  <si>
    <t>Đoạn từ phà Đại Nội đến cầu ông Nghè thôn Quần Cát</t>
  </si>
  <si>
    <t>Đoạn từ cầu ông Nghè thôn Quần Cát đến cống ông Tơn</t>
  </si>
  <si>
    <t>Đoạn từ cống ông Tơn đến giáp xã Hải An</t>
  </si>
  <si>
    <t>Đường Nam Ninh Hải</t>
  </si>
  <si>
    <t>Đoạn từ UBND xã đến trường THCS Trực Đại</t>
  </si>
  <si>
    <t>Đoạn từ giáp trường THCS Trực Đại đến cầu Múc II</t>
  </si>
  <si>
    <t>Đoạn từ cầu Múc II đến cống Thốp</t>
  </si>
  <si>
    <t>Đoạn từ giáp xã Ninh Cường đến cầu Tuân Chử thôn Vạn Thắng</t>
  </si>
  <si>
    <t>Đường Vạn Phú</t>
  </si>
  <si>
    <t>Đoạn từ nhà ông Quảng thôn Cát Hạ đến hết nghĩa trang nhân dân thôn Cát Hạ</t>
  </si>
  <si>
    <t>Đoạn từ nghĩa trang nhân dân thôn Cát Hạ đến nhà ông Thuận thôn Hùng Thắng</t>
  </si>
  <si>
    <t>Đoạn từ nhà ông Đức thôn Hùng Thắng đến nhà ông Tuấn thôn Phúc Thắng</t>
  </si>
  <si>
    <t>Đoạn từ nhà ông Thanh thôn Quyết Thắng đến giáp xã Hải An</t>
  </si>
  <si>
    <t>Đoạn từ cầu sông Múc II thôn Ninh Quý đến Trạm biến áp 110 Trực Đại</t>
  </si>
  <si>
    <t>Đoạn từ giáp Trạm biến áp 110 Trực Đại đến cầu thôn Đức Nho</t>
  </si>
  <si>
    <t>Đoạn từ cầu thôn Đức Nho đến cầu thôn Tân Phú</t>
  </si>
  <si>
    <t>Đoạn từ cầu thôn Tân Phú đến giáp đường Hùng Thắng</t>
  </si>
  <si>
    <t>Đoạn từ trường TH Trực Thắng đến Quốc lộ 21B</t>
  </si>
  <si>
    <t>Đoạn từ nhà ông Hùng thôn Trung Cường đến Quốc lộ 21B</t>
  </si>
  <si>
    <t>Đoạn từ cầu khu A đến nhà ông Tô thôn Trung Khuân</t>
  </si>
  <si>
    <t>Đoạn từ cầu khu B đến nhà ông Rụng thôn Cường Trung</t>
  </si>
  <si>
    <t>Đoạn từ cầu khu B đến đường Quốc lộ 21B</t>
  </si>
  <si>
    <t>Đoạn từ cầu bà Cự đến nhà ông Định thôn Minh Quang</t>
  </si>
  <si>
    <t>Đường phía Nam sông cấp II, từ đường Vạn Phú đến giáp sông 12</t>
  </si>
  <si>
    <t>Đoạn từ đường Vạn Phú đến nhà văn hóa thôn Cát Trung</t>
  </si>
  <si>
    <t>Đoạn từ giáp nhà văn hóa thôn Cát Trung đến giáp sông 12</t>
  </si>
  <si>
    <t>Đường N1, N2, N3, N4, N5</t>
  </si>
  <si>
    <t>25. Xã Cổ Lễ</t>
  </si>
  <si>
    <t>Từ cầu Cổ Lễ đến phía bắc đường vào Bệnh viện</t>
  </si>
  <si>
    <t>Từ phía nam đường vào Bệnh viện đến phía bắc trụ sở Chi nhánh điện</t>
  </si>
  <si>
    <t>Từ trụ sở Chi nhánh điện đến hết thổ đất ông Sơn xóm 1 TDP Song Khê</t>
  </si>
  <si>
    <t>Từ giáp thổ đất ông Sơn xóm 1 tổ dân phố Song Khê đến cầu Vô Tình</t>
  </si>
  <si>
    <t>Tỉnh lộ 487: (Đường Đen cũ)</t>
  </si>
  <si>
    <t>Đoạn từ cầu Điện Biên đến hết Trạm y tế xã</t>
  </si>
  <si>
    <t>Đoạn từ giáp Trạm y tế xã đến cầu chợ Lao</t>
  </si>
  <si>
    <t>Từ đường Quốc lộ 21 đến đường Hữu Nghị</t>
  </si>
  <si>
    <t>Từ nhà ông Đặng đến nhà ông Khoát tổ dân phố Đình Cựu</t>
  </si>
  <si>
    <t>Từ giáp nhà ông Khoát TDP Đình Cựu đến giáp xã Trực Chính</t>
  </si>
  <si>
    <t>Tỉnh lộ 488B cũ</t>
  </si>
  <si>
    <t>Đoạn từ cầu Trắng đi Ngặt Kéo đến giáp xã Liêm Hải</t>
  </si>
  <si>
    <t>Đoạn từ cầu chợ Quần Lạc đến hết nhà ông Bội Thôn Quần Lương</t>
  </si>
  <si>
    <t>Đoạn từ nhà ông Hường TDP Bắc Đại 1 thị trấn Cát Thành đến cầu Cao</t>
  </si>
  <si>
    <t>Tỉnh lộ 488B</t>
  </si>
  <si>
    <t>Đoạn từ Quốc lộ 21 đến giáp đất xã Trực Tuấn</t>
  </si>
  <si>
    <t>Đoạn từ giáp xã Trực Đạo đến giáp xã Việt Hùng mới</t>
  </si>
  <si>
    <t>Đường liên xã (1 bên là đường nội thị thị trấn Cát Thành, 1 bên Trực Tuấn)</t>
  </si>
  <si>
    <t>Đoạn từ cầu mới đến thôn Nam</t>
  </si>
  <si>
    <t>Đoạn từ cầu ông Đức đến cầu Cao</t>
  </si>
  <si>
    <t>Đoạn từ đập Bảo tàng đến trạm điện số 2</t>
  </si>
  <si>
    <t>Đoạn từ đập Bảo Tàng đến cầu ông Tung</t>
  </si>
  <si>
    <t>Đoạn từ Bưu điện đến cầu Đình</t>
  </si>
  <si>
    <t>Đoạn từ cầu ông Bảo đến giáp xã Trực Đạo</t>
  </si>
  <si>
    <t>Đoạn từ cầu Bắc Sơn đến cầu ông Phách</t>
  </si>
  <si>
    <t>Đoạn từ nhà ông Đức đến hết nhà ông Xá</t>
  </si>
  <si>
    <t>Đường mới từ ngã 3 giao với đường tỉnh 488B đến cầu mới (giao giữa đường nội thị và đường trục xã Trực Tuấn)</t>
  </si>
  <si>
    <t>Đường trục thị trấn: Đường Hữu Nghị</t>
  </si>
  <si>
    <t>Từ ngã 5 đến đường tỉnh lộ 487</t>
  </si>
  <si>
    <t>Từ đường tỉnh lộ 487 đến kênh Hải Ninh 18 (sông Nghĩa Lộc)</t>
  </si>
  <si>
    <t>Từ kênh Hải Ninh 18 (sông Nghĩa Lộc) đến giao Quốc lộ 21</t>
  </si>
  <si>
    <t>Khu trung tâm (từ trạm y tế đến cầu Chiềng)</t>
  </si>
  <si>
    <t>Khu còn lại (từ cầu Trắng đến giáp cầu Chiềng)</t>
  </si>
  <si>
    <t>Đường vào bệnh viện:</t>
  </si>
  <si>
    <t>Đoạn từ đường Quốc lộ 21 đến đường Hữu Nghị</t>
  </si>
  <si>
    <t>Đoạn từ đường Hữu Nghị đến cổng bệnh viện</t>
  </si>
  <si>
    <t>Các đường xương cá và đường khu ngoại thị:</t>
  </si>
  <si>
    <t>Từ đường Quốc lộ 21 đến đường Hữu Nghị (cổng chợ chính)</t>
  </si>
  <si>
    <t>Từ đường Quốc lộ 21 đến đường Hữu Nghị (cổng chợ trên)</t>
  </si>
  <si>
    <t>Đường Trung tâm huyện phía Tây sông Cổ Lễ (từ cầu vào chùa Cổ Lễ đến giáp xã Trung Đông)</t>
  </si>
  <si>
    <t>Đường La Văn Cầu (từ sông Cổ Lễ đến đất sân vận động)</t>
  </si>
  <si>
    <t>Đường Phạm Quang Tuyên (từ sông Cổ Lễ đến giáp sân vận động)</t>
  </si>
  <si>
    <t>Đường Thích Thế Long (từ sông Cổ Lễ đến giáp sân vận động)</t>
  </si>
  <si>
    <t>Các đường xương cá còn lại trong khu A1 + A2</t>
  </si>
  <si>
    <t>Đường bờ sông Cát Chử</t>
  </si>
  <si>
    <t>Đoạn từ Đền Liệt sỹ huyện đến Tỉnh lộ 488B (mới)</t>
  </si>
  <si>
    <t>Đoạn từ Tỉnh lộ 488B (mới) đến cầu Lò Vôi</t>
  </si>
  <si>
    <t>Đường thôn Đông Thượng</t>
  </si>
  <si>
    <t>Đoạn từ Đền Thượng đến tỉnh lộ 487</t>
  </si>
  <si>
    <t>Đoạn từ Miếu xóm đến tỉnh lộ 487</t>
  </si>
  <si>
    <t>Đường thôn An Mỹ (từ cầu Đông đến cống trường học)</t>
  </si>
  <si>
    <t>Đường thôn Đông Trung (từ UBND xã đến bờ sông Cát Chử)</t>
  </si>
  <si>
    <t>Khu đô thị trị trấn</t>
  </si>
  <si>
    <t>Đường trục chính khu đô thị (đường đôi 28m)</t>
  </si>
  <si>
    <t>Đường xương cá còn lại</t>
  </si>
  <si>
    <t>Khu dân cư tập trung và TĐC thôn Nam Lạng Đông</t>
  </si>
  <si>
    <t>Khu dân cư tập trung và TĐC thôn Văn Lãng Nam</t>
  </si>
  <si>
    <t>Đường D2, N2, N3</t>
  </si>
  <si>
    <t>Khu dân cư thôn Nam Lạng Đông</t>
  </si>
  <si>
    <t xml:space="preserve"> + Vị trí các lô mặt hướng Nam</t>
  </si>
  <si>
    <t xml:space="preserve"> + Vị trí các lô mặt hướng Tây</t>
  </si>
  <si>
    <t xml:space="preserve"> + Vị trí các lô mặt đường trục giữa</t>
  </si>
  <si>
    <t>Khu dân cư thôn Thượng Đồng Văn</t>
  </si>
  <si>
    <t>Khu dân cư thôn Thượng Đồng (bốt điện)</t>
  </si>
  <si>
    <t xml:space="preserve"> + Vị trí các lô mặt quay đường trục xã</t>
  </si>
  <si>
    <t xml:space="preserve"> + Vị trí các lô bên trong</t>
  </si>
  <si>
    <t>Khu dân cư thôn Thượng Đồng (trước Ngừng)</t>
  </si>
  <si>
    <t>Điểm TĐC phân tán xóm Minh Đức 1</t>
  </si>
  <si>
    <t>Điểm TĐC phân tán xóm Minh Đức 2</t>
  </si>
  <si>
    <t>24. Xã Cát Thành</t>
  </si>
  <si>
    <t>Đoạn từ giáp xã Ninh Giang đến giáp chân cầu Lạc Quần</t>
  </si>
  <si>
    <t>Đoạn từ giáp xã Cổ Lễ đến Cống Chéo Trực Ninh</t>
  </si>
  <si>
    <t>Đường 488B cũ</t>
  </si>
  <si>
    <t>Đoạn từ ngã 3 vào Nghĩa trang, nghĩa địa Trực Đạo (thôn Đại Việt) đến cầu nghĩa trang liệt sĩ Trực Đạo</t>
  </si>
  <si>
    <t>Đoạn từ cầu nghĩa trang liệt sĩ Trực Đạo đến giáp xã Trực Ninh</t>
  </si>
  <si>
    <t>Đường tỉnh lộ 488B (Đường 53 A cũ):</t>
  </si>
  <si>
    <t>Đoạn từ giáp xã Cổ Lễ (thôn Bắc Đại 1) đến Ngân hàng Nông nghiệp và Phát triển nông thôn Việt Nam - CN Cát Thành</t>
  </si>
  <si>
    <t>Đoạn từ Bưu cục Trực Cát đến hết trường THPT Trực Ninh</t>
  </si>
  <si>
    <t>Đoạn từ trường THPT Trực Ninh đến cống Cát Chử</t>
  </si>
  <si>
    <t>Đoạn từ giáp xã Ninh Giang đến giáp xã Cổ Lễ</t>
  </si>
  <si>
    <t>Đường tỉnh lộ 488B (Đường 53 B cũ):</t>
  </si>
  <si>
    <t>Đoạn từ ngã 3 đi Trực Đạo đến ngã 3 vào nghĩa trang nhân dân Trực Đạo (thôn Đại Việt)</t>
  </si>
  <si>
    <t>Đoạn từ Nghĩa trang Liệt sĩ Trực Đạo đến giáp xã Nam Ninh</t>
  </si>
  <si>
    <t>Đường Huyện lộ: Đường 53C</t>
  </si>
  <si>
    <t>Đoạn từ tỉnh lộ 488B đến giáp đê sông Ninh Cơ</t>
  </si>
  <si>
    <t>Đoạn từ ngã 3 chợ Giá đến ngã 3 thôn Đại Việt</t>
  </si>
  <si>
    <t>Đoạn từ cầu Chợ Gía đến cầu Chợ Sở</t>
  </si>
  <si>
    <t>Đoạn từ đường Nam Ninh Hải nối đến đường tỉnh lộ 488B</t>
  </si>
  <si>
    <t>Đoạn từ ngã 3 thôn Đại Việt đến ngã 3 nhà ông Yên thôn Bắc Sơn 1</t>
  </si>
  <si>
    <t>Đoạn từ ngã 3 thôn Đại Việt đến giáp xã Cổ Lễ</t>
  </si>
  <si>
    <t>Đoạn từ Trạm xá đến giáp xã Cổ Lễ</t>
  </si>
  <si>
    <t>Đoạn từ cầu Chợ Giá đến đê hữu sông Ninh Cơ</t>
  </si>
  <si>
    <t>Đoạn từ chợ Sở đến đường tỉnh lộ 488B</t>
  </si>
  <si>
    <t>Đoạn từ Thôn Bắc Sơn 2 đến tỉnh lộ 488</t>
  </si>
  <si>
    <t>Đoạn từ tỉnh lộ 488 đến thôn Nam</t>
  </si>
  <si>
    <t>Từ chợ Quần Lạc đến cầu miếu thôn Trung Thành</t>
  </si>
  <si>
    <t>Cầu miếu thôn Trung Thành đến Văn phòng HTX Trực Bình</t>
  </si>
  <si>
    <t>Đoạn từ chân cầu Lạc Quần đến bến phà cũ</t>
  </si>
  <si>
    <t>Đoạn từ TĐC thôn Bắc Hà đến tỉnh lộ 488B</t>
  </si>
  <si>
    <t>Đường trục thị trấn:</t>
  </si>
  <si>
    <t>Đoạn từ cầu cơ khí thôn Bắc Đại 2 đến cầu huyện ủy</t>
  </si>
  <si>
    <t>Đoạn từ cầu Huyện ủy đến cầu Chăn Nuôi</t>
  </si>
  <si>
    <t>Đoạn từ cầu Chăn Nuôi đến HTX sản xuất nông nghiệp Trực Thành</t>
  </si>
  <si>
    <t>Đoạn từ HTX sản xuất nông nghiệp Trực Thành đến đê Đại Hà</t>
  </si>
  <si>
    <t>Đoạn từ cầu cơ khí thôn Bắc Đại 2-cống Phú An 6-NVH thôn Tam Thắng</t>
  </si>
  <si>
    <t>Đoạn từ cầu Chăn Nuôi đến đê Đại Hà (thôn Tam Thắng)</t>
  </si>
  <si>
    <t>Đường nội thị:</t>
  </si>
  <si>
    <t>Đường nội thị xã Cát Thành</t>
  </si>
  <si>
    <t>Khu đô thị thị trấn Cát Thành</t>
  </si>
  <si>
    <t>Đường D2, D4, D5, N2</t>
  </si>
  <si>
    <t>Khu dân cư tập trung (xã Việt Hùng cũ)</t>
  </si>
  <si>
    <t>Khu dân cư tập trung và TĐC xóm 9</t>
  </si>
  <si>
    <t>Đường N2, N3, N4, N5</t>
  </si>
  <si>
    <t>Khu dân cư tập trung và TĐC xóm Nam</t>
  </si>
  <si>
    <t>Đường N2, N4, D2</t>
  </si>
  <si>
    <t>Khu dân cư tập trung xóm Đoài 2</t>
  </si>
  <si>
    <t>Khu dân cư tập trung thôn Thanh Bình</t>
  </si>
  <si>
    <t>Khu TĐC phân tán Đồng Giá</t>
  </si>
  <si>
    <t>Khu TĐC phân tán Đồng Đa, thôn Bắc Hà</t>
  </si>
  <si>
    <t>23. Xã Rạng Đông</t>
  </si>
  <si>
    <t>Đường tỉnh 490C (đường 55 cũ) (đường bộ ven biển)</t>
  </si>
  <si>
    <t>Đoạn từ giáp ranh xã Quỹ Nhất đến cầu Bình Lãng</t>
  </si>
  <si>
    <t>Đoạn từ cầu Bình Lãng đến cầu Đông Bình</t>
  </si>
  <si>
    <t>Đoạn từ cầu Đông Bình đến ngã tư Đông Bình</t>
  </si>
  <si>
    <t>Từ ngã tư Đông Bình đến đường vào khu 10 (Nhà Dũng Huyền)</t>
  </si>
  <si>
    <t>Từ đường vào khu 10 (nhà Dũng Huyền) đến hết Cty Đức Long</t>
  </si>
  <si>
    <t>Từ giáp công ty Đức Long đến cầu Trắng</t>
  </si>
  <si>
    <t>Từ cầu Trắng đến ngã tư chợ Nam Điền</t>
  </si>
  <si>
    <t>Đường tỉnh lộ 490C kéo dài:</t>
  </si>
  <si>
    <t>Từ giáp thị trấn Rạng Đông (Ngã tư chợ Nam Điền) đến ngã tư Cồn Xanh</t>
  </si>
  <si>
    <t>Đường tỉnh 488C</t>
  </si>
  <si>
    <t>Từ cống Đen đến giáp ranh xã Nghĩa Lâm (Đê 30-31)</t>
  </si>
  <si>
    <r>
      <t xml:space="preserve">Đường trục phát triển kinh tế biển: </t>
    </r>
    <r>
      <rPr>
        <sz val="13"/>
        <color theme="1"/>
        <rFont val="Times New Roman"/>
        <family val="1"/>
      </rPr>
      <t>Thuộc địa phận xã Rạng Đông</t>
    </r>
  </si>
  <si>
    <t>Từ chợ Nam Điền đến hết bưu điện Văn hóa xã</t>
  </si>
  <si>
    <t>Từ bưu điện Văn hóa xã đến UBND xã</t>
  </si>
  <si>
    <t>Từ chợ Nam Điền đến hết Ô 1</t>
  </si>
  <si>
    <t>Từ Ô 2 đến giáp đê Đáy</t>
  </si>
  <si>
    <t>Từ ngã tư Đông Bình đến hạt Kiểm Lâm</t>
  </si>
  <si>
    <t>Từ Trạm kiểm Lâm đến Trạm Hải Đăng</t>
  </si>
  <si>
    <t>Từ cống Đen đến cống Tiền phong (đê Đáy Nam Tiền Phong)</t>
  </si>
  <si>
    <t>Từ ông Quang đến giáp ranh xã Quỹ Nhất</t>
  </si>
  <si>
    <t>Tuyến từ chợ Bình Lãng đến UBND xã Phúc Thắng (Cũ)</t>
  </si>
  <si>
    <t>Tuyến UBND xã Phúc Thắng (Cũ) đến cầu Quần Vinh 1</t>
  </si>
  <si>
    <t>Đường Bắc sông Quần Vinh II</t>
  </si>
  <si>
    <t>Đường trục nhà thờ Quần Vinh</t>
  </si>
  <si>
    <t>Đường trục xã (Đường cứu hộ cứu nạn)</t>
  </si>
  <si>
    <t>Đoạn bắc sông Tiền Phong: từ khu 5 đến khu 8</t>
  </si>
  <si>
    <t>Từ cống Trung tâm đến Trạm y tế</t>
  </si>
  <si>
    <t>Khu dân cư tập trung Phúc Thắng</t>
  </si>
  <si>
    <t xml:space="preserve">Đường Nội thị D1 </t>
  </si>
  <si>
    <t xml:space="preserve">Đường nội thị N1 </t>
  </si>
  <si>
    <t xml:space="preserve">Đường nội thị D2 </t>
  </si>
  <si>
    <t>Đường nội thị còn lại</t>
  </si>
  <si>
    <t>Khu dân cư tập trung mới Đông Bình</t>
  </si>
  <si>
    <t>22. Xã Quỹ Nhất</t>
  </si>
  <si>
    <t>Quốc lộ 21B (đường bộ ven biển)</t>
  </si>
  <si>
    <t>Từ cầu Nghĩa Tân đến chùa Quỹ Nhất</t>
  </si>
  <si>
    <t>Từ giáp chùa Quỹ Nhất đến đê Đáy</t>
  </si>
  <si>
    <t>Đường tỉnh 490C (đường 55 cũ): (đường bộ ven biển)</t>
  </si>
  <si>
    <t>Từ hàng bà Mai đến chân cầu Thịnh Long</t>
  </si>
  <si>
    <t>Từ chân cầu Thịnh Long đến giáp Phòng khám đa khoa Nghĩa Hưng</t>
  </si>
  <si>
    <t>Từ Phòng khám đa khoa Nghĩa Hưng đến hết cây xăng Đức Long</t>
  </si>
  <si>
    <t>Từ cây xăng Đức Long đến giáp ranh xã Rạng Đông</t>
  </si>
  <si>
    <t>Từ cầu ông Hà đến cầu ông Tịnh</t>
  </si>
  <si>
    <t>Từ cầu ông Tịnh đến QL 21B</t>
  </si>
  <si>
    <r>
      <t xml:space="preserve">Đường trục phát triển vùng kinh tế biển Nam Định: </t>
    </r>
    <r>
      <rPr>
        <sz val="13"/>
        <color theme="1"/>
        <rFont val="Times New Roman"/>
        <family val="1"/>
      </rPr>
      <t>Đoạn từ Quốc lộ 21B (đường tỉnh 490C cũ) đến giáp Phúc Thắng</t>
    </r>
  </si>
  <si>
    <r>
      <t xml:space="preserve">Đường Giây Nhất: </t>
    </r>
    <r>
      <rPr>
        <sz val="13"/>
        <color theme="1"/>
        <rFont val="Times New Roman"/>
        <family val="1"/>
      </rPr>
      <t>Từ giáp xã Hồng Phong đến ĐT.490C</t>
    </r>
  </si>
  <si>
    <t>Đường Phú Lợi</t>
  </si>
  <si>
    <t>Từ giáp đường 21B (cầu 36) đến giáp xã Hồng Phong phía bên Đông</t>
  </si>
  <si>
    <t>Từ giáp đường 21B (cầu 36) đến giáp xã Hồng Phong phía bên Tây</t>
  </si>
  <si>
    <t>Đường xã</t>
  </si>
  <si>
    <t>Đường từ giáp ĐT.490C đến cống ông Thuyên.</t>
  </si>
  <si>
    <t>Đường từ cống ông Thuyên đến cống Bình Hải 13</t>
  </si>
  <si>
    <t>Đường từ ĐT.490C đến chợ Nghĩa Thành</t>
  </si>
  <si>
    <t>Đường từ chợ Nghĩa Thành đến ranh xã Nghĩa Lâm</t>
  </si>
  <si>
    <t>Tuyến đường Hòa - Thành - Lợi</t>
  </si>
  <si>
    <t>Tuyến đường sông Phú Lợi (từ cầu Bình Lãng đến giáp rãnh xã Nghĩa Lâm)</t>
  </si>
  <si>
    <t>Đường từ cầu Nghĩa Tân đến giáp ranh xã Hồng Phong</t>
  </si>
  <si>
    <t>Đường từ cầu Nghĩa Tân đến giáp ranh xã Rạng Đông</t>
  </si>
  <si>
    <t>Đường từ QL 21B đến hết khu dân cư tập trung Quỹ Nhất</t>
  </si>
  <si>
    <t>Đường từ khu dân cư tập trung Quỹ Nhất đến cầu đá khu 7</t>
  </si>
  <si>
    <r>
      <t>Đường</t>
    </r>
    <r>
      <rPr>
        <b/>
        <sz val="13"/>
        <color theme="1"/>
        <rFont val="Times New Roman"/>
        <family val="1"/>
      </rPr>
      <t xml:space="preserve"> t</t>
    </r>
    <r>
      <rPr>
        <sz val="13"/>
        <color theme="1"/>
        <rFont val="Times New Roman"/>
        <family val="1"/>
      </rPr>
      <t>ừ cầu ông Tịnh đến đê Đáy</t>
    </r>
  </si>
  <si>
    <t>Đường từ nhà ông Hà đến nghĩa trang Đông Thượng.</t>
  </si>
  <si>
    <t>Đường từ cầu ông Thiệp đến đê Đáy</t>
  </si>
  <si>
    <t>Đường từ nhà Ông Khanh đến đường Tống Cố</t>
  </si>
  <si>
    <t>Đường từ Đồng Mỹ đến làng Cầu Cổ</t>
  </si>
  <si>
    <t>Đường từ Ngân hàng Nông nghiệp (xóm Tràng Sinh) đến đường Hòa - Thành - Lợi (xóm Cầu Cổ)</t>
  </si>
  <si>
    <t>Khu dân cư tập trung Thiên Bình</t>
  </si>
  <si>
    <t>Đường: D2, D3, D4, N1, N3</t>
  </si>
  <si>
    <t>Đường D5 (các lô biệt thự)</t>
  </si>
  <si>
    <t>Các lô biệt thự giáp đường D4</t>
  </si>
  <si>
    <t>Khu dân cư tập trung Nghĩa Tân</t>
  </si>
  <si>
    <t>Đường D1 (các thửa đất tiếp giáp với đường bộ ven biển)</t>
  </si>
  <si>
    <t>Đường N1, N2, N3, D2</t>
  </si>
  <si>
    <t>Đường trong khu dân cư tiếp giáp với đường bộ ven biển</t>
  </si>
  <si>
    <t>Khu dân cư tập trung Quỹ Nhất</t>
  </si>
  <si>
    <t>Đoạn tiếp giáp với Đường từ QL 21B đến hết khu dân cư tập trung Quỹ Nhất</t>
  </si>
  <si>
    <t>Khu dân cư tập trung (Nghĩa Thành cũ)</t>
  </si>
  <si>
    <t>Đường 5 m</t>
  </si>
  <si>
    <t>21. Xã Hồng Phong</t>
  </si>
  <si>
    <t>Tỉnh lộ 484B</t>
  </si>
  <si>
    <t>Từ chân cầu Thịnh Long đến giáp xã Quỹ Nhất</t>
  </si>
  <si>
    <t>Đường tỉnh 490</t>
  </si>
  <si>
    <t>Từ giáp xã Nghĩa Sơn đến giáp xã Quỹ Nhất</t>
  </si>
  <si>
    <t>Từ giáp ranh xã Nghĩa Sơn đến cống Bá Chi.</t>
  </si>
  <si>
    <t>Từ cống Bá Chi đến cầu Nghĩa Phú</t>
  </si>
  <si>
    <t>Từ cầu Nghĩa Phú đến cầu Trắng</t>
  </si>
  <si>
    <t>Từ cầu Trắng đến cống Hồng Kỳ</t>
  </si>
  <si>
    <t>Từ Cống Hồng Kỳ đi Quỹ Nhất</t>
  </si>
  <si>
    <t>Đường Giây Nhất</t>
  </si>
  <si>
    <t>Từ cầu Nghĩa Phú đến giáp xã Quỹ Nhất</t>
  </si>
  <si>
    <t>Đường Phong Hồng Phú</t>
  </si>
  <si>
    <t>Từ Cổng làng Thành An đến Đường tỉnh 488C</t>
  </si>
  <si>
    <t>Từ cầu ông Kiểm đến hết xóm Quang Trung</t>
  </si>
  <si>
    <t>Đoạn từ giáp xóm Quang Trung đến giáp cống Hồng Kỳ</t>
  </si>
  <si>
    <t>Đoạn từ Cống Hồng Kỳ đến đê 56</t>
  </si>
  <si>
    <t>Đường từ đường tỉnh 490C qua phà Phú Lễ cũ đến cầu Thịnh Long</t>
  </si>
  <si>
    <t>Đường từ ngã tư Cây đa đội 13 qua UBND xã Hồng Phong đến đường Phong Bình</t>
  </si>
  <si>
    <t>Đoạn từ đường Giây Nhất đến đường tỉnh 490</t>
  </si>
  <si>
    <t>Đoạn từ đường tỉnh 490 đến Đường Phong Bình</t>
  </si>
  <si>
    <t>Đường Phong Bình: Đoạn từ Đường tỉnh 488C đến Tỉnh lộ 484B</t>
  </si>
  <si>
    <t>Từ ngã ba Giáp Nghĩa đến Cống Chợ</t>
  </si>
  <si>
    <t>Từ Cống Chợ đến nhà thờ Nam Phú</t>
  </si>
  <si>
    <t>Từ Cống Chợ đến Cầu Đen</t>
  </si>
  <si>
    <t>Từ Cống Chợ đến cầu Bình Hải II phía nam</t>
  </si>
  <si>
    <t>Từ cầu Bình Hải II phía nam đến đê 58</t>
  </si>
  <si>
    <t>Đường sông Bình Hải: từ Cầu trắng đến đường Phong Hồng Phú</t>
  </si>
  <si>
    <t>Từ Cầu Trắng đến giáp xã Quỹ Nhất</t>
  </si>
  <si>
    <t>Đường liên thôn:</t>
  </si>
  <si>
    <t>Đường từ cầu Âm Sa đến làng Thuần Hậu</t>
  </si>
  <si>
    <t>Đường từ cầu Âm Sa đi làng Chi Tây</t>
  </si>
  <si>
    <t>Khu dân cư tập trung Đội 9</t>
  </si>
  <si>
    <t>Đường hiện trạng 6m</t>
  </si>
  <si>
    <t>Khu tái định cư và khu dân cư tập trung đội 12</t>
  </si>
  <si>
    <t>Đường trục xã TX2</t>
  </si>
  <si>
    <t>20. Xã Nghĩa Sơn</t>
  </si>
  <si>
    <t>Đường tỉnh 490C (đường 55 cũ):</t>
  </si>
  <si>
    <t>Từ cầu Đại Tám đến đường vào Đại Đê</t>
  </si>
  <si>
    <t>Từ đường vào Đại đê đến bắc cầu Quần Liêu</t>
  </si>
  <si>
    <t>Từ nam cầu Quần Liêu đến hết nghĩa trang liệt sỹ</t>
  </si>
  <si>
    <t>Từ nghĩa trang liệt sỹ đến cống đò Mười</t>
  </si>
  <si>
    <t>Từ cống đò Mười đến ngã ba Lạc Đạo</t>
  </si>
  <si>
    <t>Từ ngã 3 Lạc Đạo cũ đến giáp xã Nghĩa Phong</t>
  </si>
  <si>
    <t>Từ ngã ba đường tỉnh lộ 490C đến hết trạm Viễn thông (đường mới)</t>
  </si>
  <si>
    <t>Từ giáp trạm Viễn Thông đến giáp ranh xã Hồng Phong</t>
  </si>
  <si>
    <t>Đường trục phát triển vùng kinh tế biển: Đoạn từ giáp ranh xã Nghĩa Hưng đến đường tỉnh 490C</t>
  </si>
  <si>
    <t>Từ ngã ba đò Mười đến sông Đáy</t>
  </si>
  <si>
    <t>Từ giáp ranh xã Nghĩa Hưng đến giáp trạm điện Quần Liêu</t>
  </si>
  <si>
    <t>Từ trạm điện Quần Liêu đến Bơn Ngạn</t>
  </si>
  <si>
    <t>Đường đê Bắc</t>
  </si>
  <si>
    <t>Đường đê Nam</t>
  </si>
  <si>
    <t>Đường đê Hữu Ninh Cơ, Quần Khu</t>
  </si>
  <si>
    <t>Đường đê Tả Đáy</t>
  </si>
  <si>
    <t>Từ ngã ba Lạc Đạo đến hết trạm Viễn thông (đường tỉnh 488C)</t>
  </si>
  <si>
    <t>Đường Bắc sông Lạc Đạo</t>
  </si>
  <si>
    <t>Đường Bắc sông Đồng Liêu</t>
  </si>
  <si>
    <t>Khu tái định cư và khu dân cư tập trung thôn Bơn Ngạn (xóm 10)</t>
  </si>
  <si>
    <t>Đường: N1, N2, N3, N4, N5, N6, N7</t>
  </si>
  <si>
    <t>Khu tái định cư và khu dân cư tập trung thôn Đò Mười (xóm 12)</t>
  </si>
  <si>
    <t>Đường: D2, D3, D4</t>
  </si>
  <si>
    <t>Khu tái định cư và khu dân cư tập trung xã Nghĩa Sơn (xóm 5)</t>
  </si>
  <si>
    <t>Tiếp giáp đường tỉnh 490C</t>
  </si>
  <si>
    <t>Đường trong Khu dân cư TT xã Nghĩa Lạc (Phía Đông trạm Viễn thông)</t>
  </si>
  <si>
    <t>Đường tiếp giáp đường 488C</t>
  </si>
  <si>
    <t>Đường còn lại</t>
  </si>
  <si>
    <t>Khu Tái định cư dự án Kênh nối Đáy</t>
  </si>
  <si>
    <t>Các thửa đất tiếp giáp đường tỉnh lộ 488C</t>
  </si>
  <si>
    <t>Các thửa đất còn lại</t>
  </si>
  <si>
    <t>Khu tái định cư và khu dân cư tập trung xóm Nguyên Lực</t>
  </si>
  <si>
    <t>Đường N1 (vị trí đường trục xã)</t>
  </si>
  <si>
    <t>Đường: D1, D2, D3, D4, D5</t>
  </si>
  <si>
    <t>Đường: N2, N3</t>
  </si>
  <si>
    <t>Khu tái định cư và khu dân cư tập trung (Phía Tây trạm Viễn thông)</t>
  </si>
  <si>
    <t>Các thửa đất tiếp giáp TL488C</t>
  </si>
  <si>
    <t>1. Xã Nam Trực</t>
  </si>
  <si>
    <t>Từ giáp đất Hồng Quang đến giáp cầu Chanh</t>
  </si>
  <si>
    <t>Đoạn từ cầu Chanh đến giáp trường TH Nam Hùng</t>
  </si>
  <si>
    <t>Đoạn từ trường TH Nam Hùng đến giáp khu trại Gà</t>
  </si>
  <si>
    <t>Đoạn từ khu Trại Gà đến hết thôn Điện An</t>
  </si>
  <si>
    <t>Đoạn từ giáp đất Vị Khê và Hồng Quang đến cầu Nguyễn</t>
  </si>
  <si>
    <t>Đoạn từ cầu Nguyễn đến Cửa hàng Xăng dầu Petrolimex Số 022</t>
  </si>
  <si>
    <t>Đoạn từ Cửa hàng Xăng dầu Petrolimex Số 022 đến ngã ba đường Thanh Khê</t>
  </si>
  <si>
    <t>Đoạn từ ngã ba đường Thanh Khê đến ngã ba đường vào cụm công nghiệp Vân Chàng</t>
  </si>
  <si>
    <t>Đoạn từ ngã ba đường vào cụm công nghiệp Vân Chàng đến cầu Vân Chàng</t>
  </si>
  <si>
    <t>Đoạn từ Cầu Vân Chàng đến ngã ba đường Vàng B</t>
  </si>
  <si>
    <t>Đoạn từ ngã ba đường Vàng B đến giáp đất xã Nam Minh</t>
  </si>
  <si>
    <t>Đường Vàng (Tỉnh lộ 485B)</t>
  </si>
  <si>
    <t>Đoạn từ đê Kinh Lũng đến giáp trường tiểu học Nam Đào</t>
  </si>
  <si>
    <t>Đoạn từ trường tiểu học Nam Đào đến ngã tư Nam Giang</t>
  </si>
  <si>
    <t>Đoạn từ ngã tư Nam Giang đến hết chợ Nam Giang</t>
  </si>
  <si>
    <t>Đoạn từ chợ Nam giang đến hết trạm y tế</t>
  </si>
  <si>
    <t>Đoạn từ giáp trạm y tế đến hết thôn Ba</t>
  </si>
  <si>
    <t>Đoạn từ giáp thôn Ba đến hết thôn Nhì</t>
  </si>
  <si>
    <t>Đoạn từ giáp thôn Nhì đến hết thôn Nhất</t>
  </si>
  <si>
    <t>Đoạn giáp thôn Nhất TT. Nam Giang đến đường rẽ vào UBND xã cũ</t>
  </si>
  <si>
    <t>Đoạn từ đường rẽ vào UBND xã cũ đến hết cây Đa đôi</t>
  </si>
  <si>
    <t>Đoạn từ cây Đa đôi đến giáp xã Nam Ninh</t>
  </si>
  <si>
    <t>Đường Vàng B</t>
  </si>
  <si>
    <t>Đoạn từ đường tỉnh 490C đến hết Chi cục thuế (UBND thị trấn cũ)</t>
  </si>
  <si>
    <t>Đoạn từ giáp Chi cục thuế (UBND thị trấn cũ) đến trạm điện</t>
  </si>
  <si>
    <t>Đường Thanh Khê</t>
  </si>
  <si>
    <t>Đoạn từ đường tỉnh lộ 490C đến hết thôn Thanh Khê</t>
  </si>
  <si>
    <t>Đoạn từ giáp thôn Thanh Khê đến giáp Quốc lộ 21B</t>
  </si>
  <si>
    <t>Đường Liên xã</t>
  </si>
  <si>
    <t>Trục đường An Quang</t>
  </si>
  <si>
    <t>Đoạn từ giáp phường Hồng Quang đến cầu Nguyễn đi qua nhà thờ xóm Đông đến hết ranh xã Nam Trực</t>
  </si>
  <si>
    <t>Đoạn từ giáp thôn Đầm xã Nam Minh đến ngã ba QL 21B</t>
  </si>
  <si>
    <t>Các tuyến đường liên thôn</t>
  </si>
  <si>
    <t>Đoạn từ ngã ba đường tỉnh 490C đến thôn Đồng Côi</t>
  </si>
  <si>
    <t>Đoạn từ cầu Vân Chàng đến hết làng Vân Chàng</t>
  </si>
  <si>
    <t>Đoạn từ chợ Vân chàng đến Đường Vàng</t>
  </si>
  <si>
    <t>Từ đường Vàng vào thôn Nhất, thôn Nhì, thôn Ba</t>
  </si>
  <si>
    <t>Từ thôn Nhất đến thôn Nhì, thôn Ba</t>
  </si>
  <si>
    <t>Đoạn từ ngã ba đường tỉnh 490C vào khu Tiền Tiến</t>
  </si>
  <si>
    <t>Đoạn từ ngã ba đường tỉnh 490C đến nhà thờ Kinh Lũng</t>
  </si>
  <si>
    <t>Điểm dân cư tập trung thôn Trai</t>
  </si>
  <si>
    <t>Đoạn đường N1 (theo hướng Đông - Tây, từ TL 490C vào trong điểm dân cư)</t>
  </si>
  <si>
    <t>Đoạn đường D1 (phía Tây điểm dân cư, nối với đoạn N1 theo hướng Bắc Nam)</t>
  </si>
  <si>
    <t>Đoạn đường D2 (phía Đông đoạn đường D1, nối với đoạn N1 theo hướng Bắc Nam)</t>
  </si>
  <si>
    <t>Đoạn đường D3 (phía Đông đoạn đường D2, nối với đoạn N1 theo hướng Bắc Nam)</t>
  </si>
  <si>
    <t>2. Xã Nam Minh</t>
  </si>
  <si>
    <t xml:space="preserve">Tên đường, đoạn đường, khu vực </t>
  </si>
  <si>
    <t>Đoạn từ giáp thôn Điện An xã Nam Hùng đến công ty may Kinh Bắc - Thành Nam</t>
  </si>
  <si>
    <t>Đoạn từ công ty may Kinh bắc đến cầu Cổ Giả</t>
  </si>
  <si>
    <t>Đoạn từ cầu Cổ giả đến giáp xã Nam Ninh (Xã Nam Hải cũ)</t>
  </si>
  <si>
    <t>Đoạn từ giáp đất xã Nam Trực đến ngã tư Quán Chiền</t>
  </si>
  <si>
    <t>Đoạn từ ngã tư Quán Chiền đến trụ sở đảng ủy xã</t>
  </si>
  <si>
    <t>Đoạn từ trụ sở đảng ủy xã đến cầu 3 xã (Cầu trắng)</t>
  </si>
  <si>
    <t>Đoạn từ cầu 3 xã (cầu trắng) đến giáp xã Nam Đồng</t>
  </si>
  <si>
    <t>Tỉnh lộ 487B (Đường Trắng cũ)</t>
  </si>
  <si>
    <t>Đoạn từ giáp Nam Hoa. qua cầu Cổ Chử đến hết chợ Thượng</t>
  </si>
  <si>
    <t>Đoạn từ chợ Thượng đến hết UBND xã Nam Minh</t>
  </si>
  <si>
    <t>Đoạn từ UBND xã Nam Minh đến đường Bình Sơn</t>
  </si>
  <si>
    <t>Tỉnh lộ 487B (Tuyến mới)</t>
  </si>
  <si>
    <t>Từ xã Đồng Sơn đến đường Bình Sơn</t>
  </si>
  <si>
    <t>Từ ngã ba Tây Cổ Nông đến đường Tiến Minh</t>
  </si>
  <si>
    <t>Đoạn từ giáp xã Nam Ninh (thôn Nam Hưng) đến cầu Cổ Giả</t>
  </si>
  <si>
    <t>Đoạn từ cầu Cổ Giả đến giáp trụ sở Công an xã Nam Minh</t>
  </si>
  <si>
    <t>Đoạn từ trụ sở Công an xã Nam Minh đến cầu Lạc Chính</t>
  </si>
  <si>
    <t>Đường Tiến Minh</t>
  </si>
  <si>
    <t>Từ cầu Đạo Quỹ đến đường Bình Sơn</t>
  </si>
  <si>
    <t>Đoạn từ ngã tư Quán Chiền đến ngã tư xóm 5</t>
  </si>
  <si>
    <t xml:space="preserve">Đoạn từ ngã tư xóm 5 đến giáp thôn Thụ </t>
  </si>
  <si>
    <t>Đoạn từ ngã ba thôn Phượng đến cổng HTX Nông nghiệp Nam Dương</t>
  </si>
  <si>
    <t xml:space="preserve"> HTX Nông nghiệp Nam Dương đến ngã 3 cây Ruối cổ</t>
  </si>
  <si>
    <t>Đoạn từ xóm 5 vào xóm 1</t>
  </si>
  <si>
    <t>Đoạn từ thôn Quán Chiền đến dốc đê</t>
  </si>
  <si>
    <t>Từ thôn Rót đến ngã 3 rẽ vào trường mầm non</t>
  </si>
  <si>
    <t>Đoạn đường từ thôn Hành Quần và đoạn từ thôn Xẫy Phan đến nhà văn hóa thôn Vọc</t>
  </si>
  <si>
    <t>Đọan từ thôn Nho Lâm đến thôn Đầm</t>
  </si>
  <si>
    <t>Đoạn từ xóm Tây Thượng Trên đến thôn Thụ xã Nam Trực</t>
  </si>
  <si>
    <t>Đoạn từ giáp đường tỉnh lộ 487 (cầu Cổ Giả) đến giáp thôn Cổ Trang</t>
  </si>
  <si>
    <t>Đoạn từ giáp đường tỉnh lộ 487 (chợ Nam Trực) đến giáp đất xã Nam Đồng</t>
  </si>
  <si>
    <t>Đường Bình Sơn</t>
  </si>
  <si>
    <t>Đoạn từ cầu Trắng đến thôn Xứ Trưởng</t>
  </si>
  <si>
    <t>Khu dân cư tập trung phía Bắc trụ sở UBND xã Nam Dương</t>
  </si>
  <si>
    <t>Đoạn đường D1 (phía Nam KDC giáp UBND xã - từ TL490C vào trong KDC)</t>
  </si>
  <si>
    <t>Đoạn đường còn lại trong KDC</t>
  </si>
  <si>
    <r>
      <t>Khu dân cư tập trung phía Nam trụ sở UBND xã Nam</t>
    </r>
    <r>
      <rPr>
        <sz val="13"/>
        <color theme="1"/>
        <rFont val="Times New Roman"/>
        <family val="1"/>
      </rPr>
      <t xml:space="preserve"> </t>
    </r>
    <r>
      <rPr>
        <b/>
        <sz val="13"/>
        <color theme="1"/>
        <rFont val="Times New Roman"/>
        <family val="1"/>
      </rPr>
      <t>Dương</t>
    </r>
  </si>
  <si>
    <t>Đoạn đường D1 (giáp UBND xã - từ TL490C vào trong KDC)</t>
  </si>
  <si>
    <t>Khu dân cư tập trung xã Nam Dương (Nam Dương 4)</t>
  </si>
  <si>
    <t>Điểm dân cư cạnh KDC Nam Dương I</t>
  </si>
  <si>
    <t>Khu dân cư tập trung xã Nam Tiến</t>
  </si>
  <si>
    <t>Đoạn đường N1 (phía Bắc KDC, từ đường QL21B vào trong KDC)</t>
  </si>
  <si>
    <t>Đoạn đường N2 (chính giữa KDC, từ đường QL21B vào trong KDC)</t>
  </si>
  <si>
    <t>Đoạn đường N3 (phía Nam KDC, từ đường QL21B vào trong KDC)</t>
  </si>
  <si>
    <t>Đoạn đường D2 (trong KDC theo hướng Bắc Nam, kết nối đoạn N1, N2, N3 đi ra QL21B)</t>
  </si>
  <si>
    <t>Khu dân cư tập trung thôn Cổ Giả</t>
  </si>
  <si>
    <t>Đường D1 khu dân cư tập trung</t>
  </si>
  <si>
    <t>Đường D2 khu dân cư tập trung</t>
  </si>
  <si>
    <t>Đường D3 khu dân cư tập trung</t>
  </si>
  <si>
    <t>3. Xã Nam Đồng</t>
  </si>
  <si>
    <t>Đoạn từ giáp đất xã Nam Minh đến cầu Giao Cù Trung</t>
  </si>
  <si>
    <t>Đoạn từ cầu Giao Cù Trung đến ngã tư đường Đen</t>
  </si>
  <si>
    <t>Đoạn từ ngã tư đường Đen xuống thôn Nam Phong</t>
  </si>
  <si>
    <t>Đoạn từ thôn Nam Phong đến giáp thôn 11</t>
  </si>
  <si>
    <t>Đoạn từ giáp miền Đồng Sơn đến cầu Tây</t>
  </si>
  <si>
    <t>Đoạn từ cầu Lạc Chính đến ngã tư đường tỉnh lộ 490C</t>
  </si>
  <si>
    <t>Đoạn từ đường tỉnh lộ 490C đến giáp đất xã Đồng Thịnh</t>
  </si>
  <si>
    <t>Tỉnh lộ 487 tuyến mới (đoạn từ Thôn Nam Phong đến xã Đồng Thịnh)</t>
  </si>
  <si>
    <t>Tiếp giáp xã Đồng Thịnh đến TL 490C</t>
  </si>
  <si>
    <t>Từ 490C đến giáp xã Nam Minh</t>
  </si>
  <si>
    <t>Tỉnh lộ 487B (tuyến mới) (Đường Trắng)</t>
  </si>
  <si>
    <t>Từ đường tỉnh lộ 490C đến xã Nam Minh</t>
  </si>
  <si>
    <t>Đường Thái Hải (đường huyện cũ)</t>
  </si>
  <si>
    <t>Đoạn từ đường TL490C qua trụ sở UBND xã đến giáp xã Nam Ninh</t>
  </si>
  <si>
    <t>Đoạn từ giáp đất thôn Xứ Trưởng xã Nam Minh đến giáp đường tỉnh lộ 487</t>
  </si>
  <si>
    <t>Đoạn từ ngã ba đường tỉnh lộ 490C đến nút giao đường Thái Hải</t>
  </si>
  <si>
    <t>Đoạn từ cầu Khánh Thượng đến cầu Trực Hưng (Trực Ninh)</t>
  </si>
  <si>
    <t>Đoạn từ trụ sở UBND xã Nam Thái cũ đến giáp xã Nam Minh (chợ Nam Trực)</t>
  </si>
  <si>
    <t>Điểm đầu Thái Hải (Thôn 6, Xuân Dương) đến giáp Nam Minh (Nam Tiến cũ)</t>
  </si>
  <si>
    <t>Đường Đồng Thái (đầu đường Thái Hải đến đường Trắng)</t>
  </si>
  <si>
    <t>Các tuyến đường trục thôn, xóm, đường liên thôn, xóm</t>
  </si>
  <si>
    <t>Đường Sa Lung - Dương Độ (từ Tỉnh lộ 490C giáp cổng trào Sa Lung đến kênh Dương Độ)</t>
  </si>
  <si>
    <t>Đường Giao Cù Thượng - Khoát (từ Tỉnh lộ 490C đến kênh Dương Độ)</t>
  </si>
  <si>
    <t>Đường Giao Cù Thượng - Khoát đoạn kéo dài (từ Tỉnh lộ 490C đến giáp xã Nam Minh)</t>
  </si>
  <si>
    <t>Đường sau làng Tây Lạc (từ Tỉnh lộ 490C đến đường Tỉnh lộ 487B (đường Trắng cũ))</t>
  </si>
  <si>
    <t>Đường Trục thôn Nam Phong (đoạn từ Tỉnh lộ 490C đến cổng nhà thờ Đại Đồng)</t>
  </si>
  <si>
    <t>Đường trục giữa thôn Đông Lạc (từ Tỉnh lộ 487 đến kênh cấp 2)</t>
  </si>
  <si>
    <t>Đường trục xóm Nam Giao Cù Trung (từ Tỉnh lộ 490C đến kênh Dương Độ)</t>
  </si>
  <si>
    <t>Đường trục thôn từ Tỉnh lộ 487 đến hết Trại Vườn</t>
  </si>
  <si>
    <t>Đường trục thôn Thượng Đồng (trước mặt trường tiểu học Nam Đồng) từ Tỉnh lộ 487 đến giáp đất nông nghiệp</t>
  </si>
  <si>
    <t>Khu dân cư tập trung xã Đồng Sơn</t>
  </si>
  <si>
    <t>Đoạn đường N2 (từ đường D1 đến đường D2)</t>
  </si>
  <si>
    <t>Điểm dân cư tập trung Chính Trang</t>
  </si>
  <si>
    <t>Từ đường bê tông trong điểm dân cư Chính Trang</t>
  </si>
  <si>
    <t>Đường bê tông trục đường thôn</t>
  </si>
  <si>
    <t>Khu dân cư Hải Hạ</t>
  </si>
  <si>
    <t>Đường từ Đền Giao Cù đến trường cấp 2 Đồng Sơn</t>
  </si>
  <si>
    <t>4. Xã Nam Hồng</t>
  </si>
  <si>
    <t>Đoạn từ giáp cửa hàng xăng dầu Hồng Tiến đến ngã ba Ngặt Kéo</t>
  </si>
  <si>
    <t>Đoạn từ ngã ba Ngặt Kéo đến giáp xã Nam Ninh</t>
  </si>
  <si>
    <t>Đoạn từ ngã ba cống Khâm đến ngã ba Ngặt Kéo (QL 21)</t>
  </si>
  <si>
    <t>Đoạn từ giáp phường Vị Khê đến cửa hàng xăng dầu Hồng Tiến</t>
  </si>
  <si>
    <t>Từ ngã ba Quốc lộ 21 đến ngã ba Ngọc Giang</t>
  </si>
  <si>
    <t>Đoạn từ ngã ba Công ty Yamani đến ngã 3 Ngọc Giang</t>
  </si>
  <si>
    <t>Đường Vàng</t>
  </si>
  <si>
    <t>Đoạn từ giáp phường Hồng Quang đến ngã ba xóm Hồng Long (Cổng ải)</t>
  </si>
  <si>
    <t>Đoạn từ cổng ải đến hết bưu điện</t>
  </si>
  <si>
    <t>Đoạn từ Bưu điện ra đến giáp Quốc lộ 21</t>
  </si>
  <si>
    <t>Đoạn từ đường Vàng đến ngã ba Ngọc Giang</t>
  </si>
  <si>
    <t>Đoạn từ giáp xã Nam Ninh (Nam Hoa cũ) đến cầu ông Thụy</t>
  </si>
  <si>
    <t>Đoạn từ cầu ông Thụy đến giáp xã Nam Ninh</t>
  </si>
  <si>
    <t xml:space="preserve">Đường An Thắng </t>
  </si>
  <si>
    <t>Đoạn từ giáp phường Vị Khê đi qua nghĩa trang liệt sĩ Nam Thắng đến ngã tư đê Hữu Hồng</t>
  </si>
  <si>
    <t>Đoạn từ đường Nam Ninh Hải (cầu ông Lộc) đến hết địa giới xã Nam Hồng</t>
  </si>
  <si>
    <t>Đoạn từ trường THCS Nguyễn Hiền đến cầu Trung Thịnh</t>
  </si>
  <si>
    <t>Đoạn từ cầu Trung Thịnh đến giáp đường Nam Ninh Hải</t>
  </si>
  <si>
    <t>Đoạn từ ngã tư chợ Yên đến giáp đường Vàng</t>
  </si>
  <si>
    <t>Đoạn từ ngã tư chợ Yên đến giáp đường Liên Tỉnh</t>
  </si>
  <si>
    <t>Đoạn Đồng Lư tiếp giáp Quốc lộ 21 đến xóm 15 thôn Vũ Lao</t>
  </si>
  <si>
    <t>Đoạn từ Tân Thành tiếp giáp Quốc lộ 21 đến đê Đại hà Từ Quán</t>
  </si>
  <si>
    <t>Đoạn từ Vũ Lao đến đê Đại Hà</t>
  </si>
  <si>
    <t>Đoạn từ đê Đại Hà đến đê Bối (bờ Bắc)</t>
  </si>
  <si>
    <t>Đoạn từ đê Đại Hà ra đê bối Đại An</t>
  </si>
  <si>
    <t>Đoạn từ Cầu Cối qua đền Quan Trạng đến giáp đường An Thắng</t>
  </si>
  <si>
    <t>Đoạn từ Cổng Chào thôn Đại An qua xóm Hoà Thịnh, xóm Thắng Lai, đến Đê Bối</t>
  </si>
  <si>
    <t>Đoạn từ Cổng Chào thôn Đại An đến ngã tư Hội đồng</t>
  </si>
  <si>
    <t>Đoạn từ ngã tư Hội đồng đến Đê Bối</t>
  </si>
  <si>
    <t>Đoạn từ ngã tư Hội đồng đến cống Ông Thơ</t>
  </si>
  <si>
    <t>Khu dân cư tập trung xã Nam Hồng</t>
  </si>
  <si>
    <t>Đoạn đường D1 (phía Tây KDC: Từ tỉnh lộ 485B vào bên trong KDC)</t>
  </si>
  <si>
    <t>Đoạn đường D2 (ở giữa KDC: Từ tỉnh lộ 485B vào bên trong KDC)</t>
  </si>
  <si>
    <t>Đoạn đường D3 (phía Đông KDC: Từ tỉnh lộ 485B vào bên trong KDC)</t>
  </si>
  <si>
    <t>Đoạn đường N2 (trong KDC theo hướng Đông Tây)</t>
  </si>
  <si>
    <t>Đoạn từ xóm Thượng Phú đến xóm Tiến Đoàn</t>
  </si>
  <si>
    <t>Khu dân cư tập trung xóm Hồng Thượng</t>
  </si>
  <si>
    <t>Đường D1 (Mặt đường QL21)</t>
  </si>
  <si>
    <t>Các đường N1, N2, N3</t>
  </si>
  <si>
    <t>Khu dân cư tập trung xã Tân Thịnh (giai đoạn 1)</t>
  </si>
  <si>
    <t>Đoạn đường N1 (Phía Bắc giáp KDC, giáp UBND xã; Từ QL21 vào trường cấp 2 Hoàng Ngân thôn Tân Thành)</t>
  </si>
  <si>
    <t>Đoạn đường N3 (phía Nam KDC: Từ QL21 vào khu vực cánh đồng thôn Đồng Lư)</t>
  </si>
  <si>
    <t>Đoạn đường D1 (trong KDC theo hướng Bắc Nam. nối giữa đoạn đường N1 và đoạn đường N3)</t>
  </si>
  <si>
    <t>Đoạn đường N2 (trong KDC theo hướng Đông Tây: Từ đường D1 vào cánh đồng)</t>
  </si>
  <si>
    <t>Khu dân cư tập trung xã Tân Thịnh (giai đoạn 2)</t>
  </si>
  <si>
    <t>Đường D1, N2</t>
  </si>
  <si>
    <t>Khu dân cư tập trung thôn Đồng Lư</t>
  </si>
  <si>
    <t>Đường D1 (phía Đông KDC)</t>
  </si>
  <si>
    <t>Đường D2 (Hướng mặt đường QL21)</t>
  </si>
  <si>
    <t>Khu dân cư tập trung Nam Thắng</t>
  </si>
  <si>
    <t>Đường N2 (Từ đường D1 đến đường D2)</t>
  </si>
  <si>
    <t>Đường N3 (Từ đường D2 đến đường D3)</t>
  </si>
  <si>
    <t>5. Xã Nam Ninh</t>
  </si>
  <si>
    <t>Đoạn từ giáp đất xã Nam Hồng đến cầu 19/5 (cầu Công Chính)</t>
  </si>
  <si>
    <t>Đoạn từ cầu 19/5 (Cầu Công Chính) đến cầu Thôn Nội</t>
  </si>
  <si>
    <t>Đoạn từ cầu thôn Nội đến giáp cống Cổ Lễ (Giáp xã Cổ Lễ)</t>
  </si>
  <si>
    <t>Quốc lộ 21B (đường sông Châu Thành)</t>
  </si>
  <si>
    <t>Đoạn từ giáp xã Nam Minh (Nam Tiến cũ) đến cầu Ghềnh</t>
  </si>
  <si>
    <t>Đoạn từ cầu Ghềnh đến giáp xã Trực Ninh</t>
  </si>
  <si>
    <t>Tỉnh lộ 485B (Đường Vàng cũ)</t>
  </si>
  <si>
    <t>Từ giáp đất xã Nam Trực đến giáp đất xã Nam Hồng</t>
  </si>
  <si>
    <t xml:space="preserve">Từ ngã ba Ngọc Giang đến thôn cổ Chử xã Nam Minh </t>
  </si>
  <si>
    <t>Đoạn từ giáp xã Cổ Lễ đến giáp xã Nam Minh</t>
  </si>
  <si>
    <t>Tỉnh lộ 487C (Đường Nam Ninh Hải cũ)</t>
  </si>
  <si>
    <t>Đoạn từ ngã ba trung tâm GDTX đến giáp xã Nam Hồng</t>
  </si>
  <si>
    <t>Đoạn từ xã Nam Hồng đến thôn Bình Yên</t>
  </si>
  <si>
    <t>Đoạn từ cầu Xối Tây đến Cầu Ngọc Tỉnh</t>
  </si>
  <si>
    <t>Đoạn từ cầu Ngọc Tỉnh đến giáp xã Cát Thành</t>
  </si>
  <si>
    <t>Đường Nam Định - Lạc Quần - Đường bộ ven biển</t>
  </si>
  <si>
    <t>Đoạn giáp phường Hồng Quang đến giáp xã Nam Hồng</t>
  </si>
  <si>
    <t>Đoạn giáp xã Nam Hồng đến giáp đất xã Cổ Lễ</t>
  </si>
  <si>
    <t>Đường Hoa Lợi Hải</t>
  </si>
  <si>
    <t>Đoạn từ giáp máng nổi (xã Nam Hùng cũ) đến đường TL487B (đường Trắng cũ - UBND xã)</t>
  </si>
  <si>
    <t>Đoạn từ Cầu nhà máy nước đến ngã ba thôn Duyên Hưng (xã Nam Lợi cũ)</t>
  </si>
  <si>
    <t>Từ giáp ngã ba thôn Duyên Hưng đến cống Ba Ngự (xã Nam Hải cũ)</t>
  </si>
  <si>
    <t>Đường Thái Hải</t>
  </si>
  <si>
    <t>Đoạn từ giáp xã Nam Đồng đến Quốc lộ 21B</t>
  </si>
  <si>
    <t>Đường xã, đường liên thôn (tên bảng giá cũ: Đường trục xã)</t>
  </si>
  <si>
    <t>Đường Thanh Lợi: Đoạn từ ngã ba Quốc lộ 21 đến đường Nam Ninh Hải</t>
  </si>
  <si>
    <t>Đường Thanh Lợi: Đoạn từ Giáp đường Hoa Lợi Hải đến Cầu Bình yên</t>
  </si>
  <si>
    <t>Đoạn từ giáp tinh lộ 487 đến xóm chùa Hạ Lao</t>
  </si>
  <si>
    <t>Đoạn giáp quốc lộ 21 đến trường THCS Nguyễn Hiền</t>
  </si>
  <si>
    <t>Đoạn từ giáp đất xã Nam Minh (Nam Tiến) đến cầu Ghềnh</t>
  </si>
  <si>
    <t>Đoạn từ cầu Thiệu đến giáp đường Nam Ninh Hải</t>
  </si>
  <si>
    <t>Đoạn từ ngã ba cầu Ghềnh đến cầu Thiệu</t>
  </si>
  <si>
    <t>Khu dân cư tập trung thôn Nội</t>
  </si>
  <si>
    <t>Đoạn đường D1 (dọc Sông - từ Cầu vào trong KDC)</t>
  </si>
  <si>
    <t>Đoạn đường N1 (phía Bắc KDC)</t>
  </si>
  <si>
    <t>Các đoạn đường còn lại trong KDC</t>
  </si>
  <si>
    <t>Khu dân cư tập trung thôn Xối Trì</t>
  </si>
  <si>
    <t>Khu dân cư tập trung Nam Hải</t>
  </si>
  <si>
    <t>Khu dân cư tập trung Nam Lợi</t>
  </si>
  <si>
    <t>Đường N1 (đường giữ KDC nối từ đường Hoa Lợi Hải vào trong KDC nối với đường D2 và đường D3)</t>
  </si>
  <si>
    <t>BT1-01</t>
  </si>
  <si>
    <t>BT1-02, BT2-01</t>
  </si>
  <si>
    <t>BT2-02</t>
  </si>
  <si>
    <t>BT3-01, BT3-02</t>
  </si>
  <si>
    <t>Đường D1(đường Hoa lợi Hải)</t>
  </si>
  <si>
    <t>Đường D2 (đường giữa KDC theo hướng Bắc Nam</t>
  </si>
  <si>
    <t>Đường D3 (đường trong cùng phía Đông KDC theo hướng Bắc Nam</t>
  </si>
  <si>
    <t>Khu dân cư tập trung thôn Đô Quan</t>
  </si>
  <si>
    <t>Khu dân cư tập trung, khu tái định cư xã Nam Hoa (cũ)</t>
  </si>
  <si>
    <t xml:space="preserve">Đường D1 </t>
  </si>
  <si>
    <t xml:space="preserve">Đường D2 </t>
  </si>
  <si>
    <t>Khu dân cư tập trung thôn Xối Tây</t>
  </si>
  <si>
    <t>6. Xã Vụ Bản</t>
  </si>
  <si>
    <t>Quốc lộ 10</t>
  </si>
  <si>
    <t xml:space="preserve">Từ cầu Tào đến hết thôn Phú Quảng </t>
  </si>
  <si>
    <t>Từ giáp thôn Phú Quảng đến hết hộ ông Vị (chéo A)</t>
  </si>
  <si>
    <t>Từ giáp nhà ông Vị đến ngã tư tượng đài</t>
  </si>
  <si>
    <t>Từ ngã tư tượng đài đến đường rẽ Kim Thái (đội thuế Gôi)</t>
  </si>
  <si>
    <t>Từ đường rẽ Kim thái đến cổng trường Lương Thế Vinh</t>
  </si>
  <si>
    <t>Từ giáp cổng trường Lương Thế Vinh đến hết địa phận nhà ông Thiện (xã Vụ Bản)</t>
  </si>
  <si>
    <t>Đường Phía Nam đường sắt</t>
  </si>
  <si>
    <t>Từ cầu Tào đến cổng chào</t>
  </si>
  <si>
    <t>Tuyến đường Quốc Lộ 38B đi Nam Định</t>
  </si>
  <si>
    <t>Từ ngã tư Đồng Đội (giáp xã Minh Tân) đến hết xã Vụ Bản đoạn QL38B</t>
  </si>
  <si>
    <t>Tuyến Đường Tân Khánh Liên Bảo</t>
  </si>
  <si>
    <t>Đoạn từ QL 37B đến giáp xã Hiển Khánh</t>
  </si>
  <si>
    <t>Tuyến Quốc lộ 37 B (Kim Thái - Cộng Hòa)</t>
  </si>
  <si>
    <t>Từ đường rẽ HTX Nông nghiệp Nam Thái (Giáp Phương Linh) đến hết cầu Tiên Hương</t>
  </si>
  <si>
    <t>Từ giáp cầu Tiên Hương đến ngã tư Đồng Đội</t>
  </si>
  <si>
    <t>Tuyến Quốc lộ 37B đi Kim Thái</t>
  </si>
  <si>
    <t>Từ ngã tư tượng đài đến hết cầu núi cóc</t>
  </si>
  <si>
    <t>Từ giáp cầu Núi Cóc đến đường rẽ HTX Nam Thái (giáp công ty Phương Linh)</t>
  </si>
  <si>
    <t>Tuyến Quốc lộ 37B Đống Cao</t>
  </si>
  <si>
    <t>Từ barie đường sắt đến hết cầu Côi Sơn</t>
  </si>
  <si>
    <t>Từ giáp cầu Côi Sơn đến cầu máng Kênh Nam</t>
  </si>
  <si>
    <t>Từ cầu máng Kênh Nam đến đường rẽ vào thôn Phú Thứ</t>
  </si>
  <si>
    <t>Từ đường rẽ vào thôn Phú Thứ đến giáp xã Vạn Thắng</t>
  </si>
  <si>
    <t>Các tuyến đường trục xã</t>
  </si>
  <si>
    <t>Từ đội thuế Gôi đến hết nhà ông Nhượng (Trường Đảng)</t>
  </si>
  <si>
    <t>Từ giáp nhà ông Nhượng đến đầu thônVân Côi (rẽ chùa Yên)</t>
  </si>
  <si>
    <t>Từ đầu Vân Côi đến đền Giếng</t>
  </si>
  <si>
    <t>Từ barie đường sắt (Quốc lộ 10) đến hết cầu Kênh Nam</t>
  </si>
  <si>
    <t>Từ cầu kênh nam đến nhà ông Thuận (thôn Tây Côi Sơn)</t>
  </si>
  <si>
    <t>Tuyến đường vào hai cổng chợ Gôi</t>
  </si>
  <si>
    <t>Từ Quốc lộ 10 đi thôn Phú Thứ đến hết nhà ông Điều (giáp xã Vạn Thắng)</t>
  </si>
  <si>
    <t>Từ Quốc lộ 37B (rẽ vào thôn Phú Thứ) đến đường sắt (thôn Phú Quảng)</t>
  </si>
  <si>
    <t>Từ cầu Phủ Vân Cát đến giáp Hiển Khánh</t>
  </si>
  <si>
    <t>Từ ngã Tư chợ Sại xã đến cầu Phủ Vân Cát</t>
  </si>
  <si>
    <t>Từ ngã Tư chợ Sại đến Phủ Bóng (giáp đường QL 37B)</t>
  </si>
  <si>
    <t>Từ ngã Tư chợ Sại đến đền Ông Khổng</t>
  </si>
  <si>
    <t>Từ ngã tư chợ Sại đến đầu thôn Vân Cát 1</t>
  </si>
  <si>
    <t>Từ sau HTX Nông nghiệp Nam Thái đến ngã tư thôn Vân Cát</t>
  </si>
  <si>
    <t>Từ giáp đường Quốc lộ 37B đến trụ sở HTX Nông nghiệp Nam Thái (Ngã 3 kênh B6)</t>
  </si>
  <si>
    <t>Từ giáp xã Minh Tân đến đường vào thôn Lê Xá (Đường du lịch ven núi)</t>
  </si>
  <si>
    <t>Từ rẽ qua đường sắt qua nhà máy nước Vụ Bản đến hết địa phận xã Vụ Bản</t>
  </si>
  <si>
    <t>Khu đô thị thị trấn Gôi - Vụ Bản</t>
  </si>
  <si>
    <t>Khu vực 1 (Tuyến đường đôi có dải phân cách)</t>
  </si>
  <si>
    <t>Khu vực 2 (các tuyến đường còn lại)</t>
  </si>
  <si>
    <t>Điểm dân cư tập trung thị trấn Gôi</t>
  </si>
  <si>
    <t>Khu dân cư tập trung thị trấn Gôi</t>
  </si>
  <si>
    <t>Các lô đất liền kề tiếp giáp đường D1</t>
  </si>
  <si>
    <t>Các lô biệt thự tiếp giáp đường D1</t>
  </si>
  <si>
    <t>Các lô đất liền kề còn lại</t>
  </si>
  <si>
    <t>Các lô đất biệt thự còn lại</t>
  </si>
  <si>
    <t>Khu dân cư tập trung xã Tam Thanh</t>
  </si>
  <si>
    <t>Khu dân cư tập trung xã Kim Thái</t>
  </si>
  <si>
    <t>Đường N6</t>
  </si>
  <si>
    <t>Điểm dân cư nông thôn xã Kim Thái</t>
  </si>
  <si>
    <t>Khu đất dịch vụ khu công nghiệp Bảo Minh</t>
  </si>
  <si>
    <t>Đường có chiều rộng mặt trên 5m</t>
  </si>
  <si>
    <t>Đường có chiều rộng mặt từ 3m - 5m</t>
  </si>
  <si>
    <t>7. Xã Liên Minh</t>
  </si>
  <si>
    <t>Từ giáp xã Vụ Bản đến giáp KCN Bảo Minh</t>
  </si>
  <si>
    <t>Từ khu công nghiệp Bảo Minh đến giáp Trường Thi</t>
  </si>
  <si>
    <t>Tuyến đường bờ sông Hùng Vương</t>
  </si>
  <si>
    <t>Từ giáp Phường Trường Thi đến Cầu Bái</t>
  </si>
  <si>
    <t>Tuyến Đường 485B</t>
  </si>
  <si>
    <t>Từ giáp phường Trường Thi đến đê Bối Đồng Tâm thôn Hòa Tiên</t>
  </si>
  <si>
    <t>Tuyến đường trục chợ Lời - Đại Thắng</t>
  </si>
  <si>
    <t>Từ Cầu Bái (giáp Vĩnh Hào) đến đê Đại Hà</t>
  </si>
  <si>
    <t>Từ đê Đại Hà đến đê Bối Đồng Tâm (thôn Đồng Tiến)</t>
  </si>
  <si>
    <t>Từ đường sắt đến hết đình Tam Giáp</t>
  </si>
  <si>
    <t>Từ giáp đầu đình Tam Giáp đến hết cầu Ngõ Trang</t>
  </si>
  <si>
    <t>Từ giáp đầu cầu Ngõ Trang đến Trạm viễn thông</t>
  </si>
  <si>
    <t>Trạm viễn thông đến hết đoạn cong (nhà ông Chỉ)</t>
  </si>
  <si>
    <t>Từ giáp đoạn cong (nhà ông Chỉ) đến hết cầu Si</t>
  </si>
  <si>
    <t xml:space="preserve">Từ giáp cầu Si đến cầu Bái </t>
  </si>
  <si>
    <t>Tuyến trục xã</t>
  </si>
  <si>
    <t xml:space="preserve"> Từ cầu Si đến ngã ba đường rẽ vào thôn Tiên Hào)</t>
  </si>
  <si>
    <t xml:space="preserve"> Từ UBND xã đến đường rẽ vào xóm Trại, thôn Cựu Hào</t>
  </si>
  <si>
    <t>Từ đường rẽ vào xóm Trại, thôn Cựu Hào đến Phủ Mẫu Tiên Hào (cạnh nhà ông Hiệp)</t>
  </si>
  <si>
    <t>Từ ngã 3 chợ Hầu (giáp nhà ông Hoàng) đến nhà ông Hinh</t>
  </si>
  <si>
    <t>Từ UBND xã Liên Minh (cũ) đến trường mầm non Lương Kiệt</t>
  </si>
  <si>
    <t>Từ trường mầm non Lương Kiệt tới Chùa Thượng</t>
  </si>
  <si>
    <t>Từ cầu Kênh Nam (Thượng 2) đến nhà ông Dương (Thượng 2)</t>
  </si>
  <si>
    <t>Từ nhà ông Dương (Thượng 2) đến nhà ông Hùng (đội 3 Hổ Sơn)</t>
  </si>
  <si>
    <t>Từ Đình Hổ Sơn đến chùa Hổ Sơn</t>
  </si>
  <si>
    <t>Từ cầu Ngõ Trang đến hết quán bà Thanh (Ngõ Trang)</t>
  </si>
  <si>
    <t>Từ giáp quán bà Thanh đến đầu thôn Vân Bảng</t>
  </si>
  <si>
    <t>Từ trường Tiểu học đến điểm nối đường bờ sông Hùng Vương</t>
  </si>
  <si>
    <t xml:space="preserve"> Từ ngã tư thôn Thiện An đến cầu Nguyệt Mại</t>
  </si>
  <si>
    <t>Khu đất dịch vụ Khu công nghiệp Bảo Minh</t>
  </si>
  <si>
    <t>Đất dịch vụ</t>
  </si>
  <si>
    <t>Khu dân cư tập trung xã Vĩnh Hào</t>
  </si>
  <si>
    <t>Đường tiếp giáp với đường Vĩnh Hào - Yên Lương</t>
  </si>
  <si>
    <t>Khu dân cư Cửa Chùa Tứ Giáp</t>
  </si>
  <si>
    <t>Tuyến đường D1, N1, N3</t>
  </si>
  <si>
    <t>Tuyến đường D2, D3, N2</t>
  </si>
  <si>
    <t>Biệt thự đường N2, D2</t>
  </si>
  <si>
    <t>Biệt thự đường N3</t>
  </si>
  <si>
    <t>Khu dân cư tập trung xã Đại Thắng</t>
  </si>
  <si>
    <t>Đường gom</t>
  </si>
  <si>
    <t>8. Xã Hiển Khánh</t>
  </si>
  <si>
    <t>Tuyến đường QL 38B đi phường Thành Nam</t>
  </si>
  <si>
    <t>Từ cầu Đất đến rẽ đi Phủ Vân</t>
  </si>
  <si>
    <t>Từ rẽ đi Phủ Vân đến cầu Dần</t>
  </si>
  <si>
    <t xml:space="preserve">Từ giáp Cầu Dần đến hiệu thuốc Toàn Phương </t>
  </si>
  <si>
    <t>Từ hiệu thuốc Toàn Phương đến ngã ba rẽ đi phố Sở</t>
  </si>
  <si>
    <t>Từ ngã ba rẽ đi phố Sở đến trạm xăng dầu (đường vào khu thủy tinh cũ)</t>
  </si>
  <si>
    <t>Từ giáp trạm xăng dầu đến đầu cầu Bất Di</t>
  </si>
  <si>
    <t>Tuyến đường Quốc lộ 21</t>
  </si>
  <si>
    <t>Từ cầu Mái đến hết hộ ông Lanh (giáp Phường Mỹ Lộc)</t>
  </si>
  <si>
    <t>Nam Quốc Lộ 21 (Nam đường sắt)</t>
  </si>
  <si>
    <t xml:space="preserve">Tuyến Tỉnh lộ 486B </t>
  </si>
  <si>
    <t>Từ giáp xã Minh Tân đến đường vào thôn Liên Phú</t>
  </si>
  <si>
    <t>Từ đường vào thôn Liên Phú đến hết cổng trường THPT Nguyễn Bính</t>
  </si>
  <si>
    <t>Từ cổng trường THPT Nguyễn Bính đến đường Nam thôn Đào</t>
  </si>
  <si>
    <t>Từ đường Nam thôn Đào đến đường QL 21</t>
  </si>
  <si>
    <t>Tuyến TL 485B từ giáp xã Đại An đến giáp xã Mỹ Thành(cũ)</t>
  </si>
  <si>
    <t>Tuyến tỉnh lộ 486C</t>
  </si>
  <si>
    <t>Đường Bối Xuyên- Khả Chính</t>
  </si>
  <si>
    <t>Từ giáp xã Minh Tân đến Cầu Hạnh Lâm</t>
  </si>
  <si>
    <t>Đường Chợ Lời Đại Thắng</t>
  </si>
  <si>
    <t>Từ (Đường 486B) đến hết nhà ông Quê</t>
  </si>
  <si>
    <t xml:space="preserve">Từ giáp nhà ông Quê đến cầu Triệu </t>
  </si>
  <si>
    <t>Từ cầu Triệu đến đường rẽ vào thôn Vụ Nữ</t>
  </si>
  <si>
    <t>Từ đầu thôn Vụ Nữ đến hết cầu máng B5</t>
  </si>
  <si>
    <t>Từ cầu máng B5 đến giáp hết xóm Phạm</t>
  </si>
  <si>
    <t>Từ hết xóm Phạm đến ngã ba Dần (giáp Quốc lộ 38B)</t>
  </si>
  <si>
    <t>Từ ngã tư Bất Di (QL38B) rẽ đi phố Sở đến hết xóm Hội</t>
  </si>
  <si>
    <t>Từ giáp xóm Hội đến giáp phường Trường thi</t>
  </si>
  <si>
    <t>Tuyến đường xã</t>
  </si>
  <si>
    <t>Từ Quốc Lộ 38B đến cầu Muối</t>
  </si>
  <si>
    <t>Từ đầu xóm Phố (Quốc lộ 38B) đến đầu xóm Phố Xuân</t>
  </si>
  <si>
    <t>Đoạn từ đầu xóm Phố (thôn phố Xuân) đến ngã ba xóm chùa thôn Chùa Quế Nội</t>
  </si>
  <si>
    <t>Đoạn từ đầu ngã ba xóm chùa thôn Chùa Quế Nội đến đường Chợ Lời - Đại thắng</t>
  </si>
  <si>
    <t>Từ Quốc lộ 38B đến cầu Châu Bạc</t>
  </si>
  <si>
    <t>Từ KDC tập trung đến giáp Phù Vân (hết ranh xã Hiển Khánh)</t>
  </si>
  <si>
    <t>Từ chợ Đình đến thôn Quang Tiến 2 (Giếng Cá)</t>
  </si>
  <si>
    <t>Từ Quang Tiến 2 (Giếng Cá) đến cầu Xôi</t>
  </si>
  <si>
    <t>Từ Quang Tiến 2 (Giếng Cá) đến xóm Phủ</t>
  </si>
  <si>
    <t>Đoạn từ ngã ba đường Bất Di Dốc Sắn Đến ngã ba Bưu điện VH xã</t>
  </si>
  <si>
    <t>Từ đường tỉnh lộ 486 B (cổng Ngựa) đến Cầu Mái (Đường Quốc Lộ 21)</t>
  </si>
  <si>
    <t>Từ ngã ba tỉnh lộ 486B (Trường THPT Nguyễn Bính) đi xã Minh Tân</t>
  </si>
  <si>
    <t>Điểm dân cư nông thôn xã Hiển Khánh (cũ)</t>
  </si>
  <si>
    <t>Từ cầu Đồng Lạc đến khu dân cư thôn Lập Vũ</t>
  </si>
  <si>
    <t>Khu dân cư tập trung xã Quang Trung</t>
  </si>
  <si>
    <t>Các tuyến còn lại</t>
  </si>
  <si>
    <t>Khu dân cư tập trung Trung Thành</t>
  </si>
  <si>
    <t>Tuyến đường D2, D3, D4, D5</t>
  </si>
  <si>
    <t>Tuyến đường N1, N2, N3, N4</t>
  </si>
  <si>
    <t>Tuyến đường N5, N6</t>
  </si>
  <si>
    <t>Khu dân cư tập trung Hợp Hưng</t>
  </si>
  <si>
    <t>Tuyến đường N1</t>
  </si>
  <si>
    <t>Tuyến đường D1, D2, D3, N2</t>
  </si>
  <si>
    <t>Tuyến đường N3</t>
  </si>
  <si>
    <t>Biệt thự đường N1</t>
  </si>
  <si>
    <t xml:space="preserve">9. Xã Minh Tân </t>
  </si>
  <si>
    <t>Tuyến Quốc lộ 37B đi xã Vụ Bản</t>
  </si>
  <si>
    <t>Từ ngã tư Đồng Đội đến giáp hết ranh xã (giáp xã Vụ Bản)</t>
  </si>
  <si>
    <t>Tuyến Quốc lộ 38B đi Phường Mỹ Lộc</t>
  </si>
  <si>
    <t>Từ cầu Ngăm (giáp xã Vũ Dương) đến ngã tư Đồng Đội</t>
  </si>
  <si>
    <t xml:space="preserve">Từ ngã tư Đồng Đội đến cầu Đất </t>
  </si>
  <si>
    <t>Tuyến Tỉnh lộ 486B đi Hiển Khánh</t>
  </si>
  <si>
    <t>Từ ngã tư Đồng Đội đến nhà bà Thu</t>
  </si>
  <si>
    <t>Từ nhà bà Thu đến hết ranh Xã Minh Tân (Giáp xã Hiển Khánh)</t>
  </si>
  <si>
    <t>Đường Tân Khánh - Liên Bảo</t>
  </si>
  <si>
    <t>Đoạn từ nhà bà Bối Đến hết ngã tư sau nhà ông Ngoạn</t>
  </si>
  <si>
    <t>Đoạn từ ao Vực Hầu Đến cửa hàng sửa xe ông Quang</t>
  </si>
  <si>
    <t>Tuyến đường Cầu Họ - Hạnh Lâm</t>
  </si>
  <si>
    <t>Từ giáp xã Mỹ Lộc đến Cầu A</t>
  </si>
  <si>
    <t>Từ Cầu A đến cầu Thà La</t>
  </si>
  <si>
    <t>Từ cầu Thà La đến hết Ngã 3 chợ Đống Lương</t>
  </si>
  <si>
    <t>Từ ngã ba chợ Đống Lương đến trạm bơm Vực Hầu</t>
  </si>
  <si>
    <t>Từ ngã tư B16 (Phú Thôn) đến cống luồn Hạ Xá (Đi TL486B)</t>
  </si>
  <si>
    <t>Tuyến đường liên xã</t>
  </si>
  <si>
    <t>Từ Tỉnh lộ 486B đến cầu Vậy</t>
  </si>
  <si>
    <t>Từ TL 486B đến cầu Châu Bạc</t>
  </si>
  <si>
    <t>Từ QL 38B đi qua UBND xã Minh Tân cũ đến ngã ba thôn Vân Tập</t>
  </si>
  <si>
    <t>Từ trụ sở UBND xã Minh Tân cũ qua thôn Thượng đến Quốc Lộ 38B</t>
  </si>
  <si>
    <t>Từ đầu thôn Duyên Hạ đến nhà máy nước</t>
  </si>
  <si>
    <t>Từ Kênh Đào đến cầu Đen thôn Bịch</t>
  </si>
  <si>
    <t>Từ cống Gọc đến hết thôn Phu</t>
  </si>
  <si>
    <t>Đường nối Quốc lộ 38B qua khu lưu niệm nhà thơ Nguyễn Bính đến đường Dộc Vậy</t>
  </si>
  <si>
    <t>Khu dân cư tập trung Chằm Cả</t>
  </si>
  <si>
    <r>
      <t xml:space="preserve">Khu dân cư tập trung xã Minh Thuận </t>
    </r>
    <r>
      <rPr>
        <sz val="13"/>
        <color theme="1"/>
        <rFont val="Times New Roman"/>
        <family val="1"/>
      </rPr>
      <t>(Cửa Đường thôn Phú Lão)</t>
    </r>
  </si>
  <si>
    <t>Tuyến đường Gom, D1, N1</t>
  </si>
  <si>
    <t>Tuyến đường D2, N2, N3</t>
  </si>
  <si>
    <t>Biệt thự</t>
  </si>
  <si>
    <t>Khu dân cư tập trung Mả Vũ Hà Kiệu</t>
  </si>
  <si>
    <t>Đường Quy hoạch 2</t>
  </si>
  <si>
    <t xml:space="preserve">10. Xã Ý Yên </t>
  </si>
  <si>
    <t>Đoạn từ cầu Non Nước đến đường lò thôn Nhì</t>
  </si>
  <si>
    <t>Đoạn từ đường Lò thôn Nhì đến giáp đất xã Yên Quang cũ</t>
  </si>
  <si>
    <t>Đoạn từ giáp đất xã Yên Bằng cũ đến ngã ba vào Yên Quang cũ</t>
  </si>
  <si>
    <t>Đoạn từ giáp Yên Quang cũ đến xã Vạn Thắng</t>
  </si>
  <si>
    <t>Quốc lộ 38B</t>
  </si>
  <si>
    <t>Đoạn từ giáp xã Vũ Dương đến ngã tư phố Cháy</t>
  </si>
  <si>
    <t xml:space="preserve">Đoạn từ ngã tư phố Cháy đến sân vận động </t>
  </si>
  <si>
    <t xml:space="preserve">Đoạn từ giáp sân vận động đến cầu cơ khí </t>
  </si>
  <si>
    <t xml:space="preserve">Đoạn từ cầu cơ khí đến Cụm công nghiệp làng nghề TM-DV phía Nam </t>
  </si>
  <si>
    <t xml:space="preserve">Đoạn từ Cụm Công nghiệp làng nghề đến giáp ranh xã Vạn Thắng </t>
  </si>
  <si>
    <t>Tỉnh lộ 485</t>
  </si>
  <si>
    <t>Đoạn từ ngõ bê tông thôn 5 đến chân cầu Đông Hưng An Lạc</t>
  </si>
  <si>
    <t>Đoạn từ hộ ông Việt đến đường vào thôn Ninh Thôn (cũ)</t>
  </si>
  <si>
    <t>Đoạn từ đường vào thôn Ninh Thôn (cũ) đến hết bến Mới</t>
  </si>
  <si>
    <t>Đường dẫn cầu bến mới</t>
  </si>
  <si>
    <t>Đoạn từ giáp ranh xã Phong Doanh đến cửa nhà ông Hùng (thôn Tiền)</t>
  </si>
  <si>
    <t>Đoạn từ trạm bơm Yên Khánh đến cầu Đông Hưng An Lạc</t>
  </si>
  <si>
    <t>Đoạn từ trạm thuế đến giáp trạm bơm Yên Khánh</t>
  </si>
  <si>
    <t>Đoạn từ cửa nhà ông Hùng (thôn Tiền) đến ngã tư phố Cháy (nhà ông Thường)</t>
  </si>
  <si>
    <t>Đường trục phát triển</t>
  </si>
  <si>
    <t>Tuyến đường nối từ đê tả Đáy đến đường 57B (Phía Nam đường sắt)</t>
  </si>
  <si>
    <t>Đoạn thuộc địa phận xã Yên Hồng cũ</t>
  </si>
  <si>
    <t>Đoạn thuộc địa phận xã Yên Quang cũ</t>
  </si>
  <si>
    <t>Đoạn từ xã Yên Quang cũ đến giáp thôn Hưng Thịnh</t>
  </si>
  <si>
    <t>Đoạn từ thôn Hưng Thịnh đến hết đê Tả Đáy</t>
  </si>
  <si>
    <t>Đường Thành Xá</t>
  </si>
  <si>
    <t xml:space="preserve"> Đường Lâm Dương</t>
  </si>
  <si>
    <t>Đoạn từ Cầu Đá đến Cổng chào Tống Xá</t>
  </si>
  <si>
    <t>Đoạn từ Cổng chào Tống Xá đến Ngã ba Đình Đất</t>
  </si>
  <si>
    <t>Đoạn từ ngã ba Đình đất đến giáp xã Vũ Dương</t>
  </si>
  <si>
    <t>Đường Chính Phong</t>
  </si>
  <si>
    <t>Đường Khánh Phong</t>
  </si>
  <si>
    <t>Đường trục xã Ý Yên</t>
  </si>
  <si>
    <t>Đoạn từ Trạm bơm Yên Quang đến giáp xã Yên Phong cũ (Đê Tả đáy)</t>
  </si>
  <si>
    <t xml:space="preserve">Đoạn từ giáp xã Yên Quang cũ đến giáp xã Phong Doanh </t>
  </si>
  <si>
    <t>Đoạn từ Trạm bơm Yên Quang đến giáp xóm Dinh Tần (Đê Tả Đáy)</t>
  </si>
  <si>
    <t>Đoạn từ cầu Ninh Bình cũ đến giáp đất Yên Quang cũ</t>
  </si>
  <si>
    <t>Đoạn từ cầu Ninh Bình cũ đến giáp ranh xã Yên Đồng</t>
  </si>
  <si>
    <t>Đoạn từ Cầu thôn 3 đến giáp đền Gỗ Rã</t>
  </si>
  <si>
    <t>Đoạn từ đền Gỗ Rã đến giáp thôn Lộc Hạ 4</t>
  </si>
  <si>
    <t xml:space="preserve">Đoạn từ Lộc Hạ 4 đến hết trạm y tế Yên Hồng </t>
  </si>
  <si>
    <t xml:space="preserve">Đoạn từ trạm y tế Yên Hồng đến Kênh tây </t>
  </si>
  <si>
    <t xml:space="preserve">Đoạn từ Kênh tây (Hoàng Nghị) đến giáp xã Vạn Thắng </t>
  </si>
  <si>
    <t>Đoạn từ cầu cơ khí đến giáp xã Vũ Dương (Đường WB2)</t>
  </si>
  <si>
    <t>Đoạn từ khu A đến hết khu C (đường WB2)</t>
  </si>
  <si>
    <t>Đoạn khu D (đường WB2 cũ)</t>
  </si>
  <si>
    <t>Đoạn từ khu D đến cầu Kênh Tây</t>
  </si>
  <si>
    <t>Đoạn từ Lộc Thượng 1 (giáp đất TTL cũ) đến đầu Hoàng Nê</t>
  </si>
  <si>
    <t>Đoạn từ Hoàng Nê đến Cao Bồ</t>
  </si>
  <si>
    <t>Đoạn từ cầu đường sắt đến đường Quốc lộ 10 (Quốc lộ 10 cũ)</t>
  </si>
  <si>
    <t>Đoạn từ đường 10 đến cầu Yên Quang</t>
  </si>
  <si>
    <t>Đoạn từ cầu Yên Quang đến Đình Hát thôn 6</t>
  </si>
  <si>
    <t>Đoạn từ Đình Hát thôn 6 đến Đê Tả đáy</t>
  </si>
  <si>
    <t>Đoạn từ Cầu Yên Quang đến trường Tiểu học Yên Quang</t>
  </si>
  <si>
    <t>Đoạn từ trường Tiểu học Yên Quang đến hết thôn 2</t>
  </si>
  <si>
    <t>Đoạn từ thôn 2 đến hết Xóm Cầu thôn 1</t>
  </si>
  <si>
    <t>Đoạn từ kho đội 6, thôn 7B đến đường QL10</t>
  </si>
  <si>
    <t>Đoạn từ Trạm bơm Yên Bằng đến hết thôn Nhất Đoài</t>
  </si>
  <si>
    <t>Đoạn từ thôn Nhất Đoài đến Cầu đá, chợ Ngò</t>
  </si>
  <si>
    <t>Đoạn từ chợ Ngò đến giáp đê Đáy thôn Ngô Xá 3</t>
  </si>
  <si>
    <t>Đoạn từ đường sắt Cao Bồ về đến cây đa thôn Ngô Xá 2</t>
  </si>
  <si>
    <t>Đoạn từ đường Lò, thôn Nhì đến cây đa thôn Nhất Đoài</t>
  </si>
  <si>
    <t>Đoạn từ nhà ông Khởi đến đê Đáy thôn Ninh Mật</t>
  </si>
  <si>
    <t>Đoạn từ đường sắt đến NVH thôn quyết Tiến 1</t>
  </si>
  <si>
    <t>Đoạn từ Ba khu đến Cầu Đen</t>
  </si>
  <si>
    <t xml:space="preserve">Đoạn từ cầu vào Bồng Quỹ đến cầu Quỹ Độ </t>
  </si>
  <si>
    <t>Đoạn từ Đinh Khu đến hết Nội Thôn</t>
  </si>
  <si>
    <t>Đoạn từ cầu Quỹ Độ đến cống Quỹ Độ</t>
  </si>
  <si>
    <t>Đường bờ sông từ cầu Ba Khu đến cầu ông Phi</t>
  </si>
  <si>
    <t>Đường bờ sông từ cầu vào Quỹ Độ đến máng T4</t>
  </si>
  <si>
    <t>Đoạn từ đường làng thôn Đằng Động đến giáp QL 38B</t>
  </si>
  <si>
    <t>Đường bờ sông S48</t>
  </si>
  <si>
    <t>Đoạn từ giáp xã Vạn Thắng đến cầu cơ khí cũ (Đường bờ sông S40)</t>
  </si>
  <si>
    <t>Đoạn từ giáp cầu Cơ khí cũ đến hết cầu Bản số 1 (bờ sông S40)</t>
  </si>
  <si>
    <t>Đoạn từ công an xã Ý Yên đến ngã tư khu B</t>
  </si>
  <si>
    <t>Đoạn từ ngã tư khu B đến hết khu C</t>
  </si>
  <si>
    <t>Đoạn từ đền thờ liệt sỹ đến nhà văn hóa tổ 10</t>
  </si>
  <si>
    <t>Đoạn từ cầu Bệnh viện 2 đến Ngã tư Cổ Liêu</t>
  </si>
  <si>
    <t>Đoạn từ ngã tư Thôn Cổ Liêu đến chùa Khám</t>
  </si>
  <si>
    <t>Đoạn từ ngã tư Cổ Liêu đến Ngã ba Đình Đất</t>
  </si>
  <si>
    <t>Đoạn từ Ngã ba Đình Đất đến hết Cụm CN 2</t>
  </si>
  <si>
    <t>Đoạn từ cổng ông Nhưỡng đến cầu Tống Xá</t>
  </si>
  <si>
    <t>Đoạn từ cống ông Nhưỡng đến Đường Lâm Dương</t>
  </si>
  <si>
    <t xml:space="preserve">Đoạn từ ngõ bê tông thôn 5 đến giáp đường cao tốc Hà Nội - Ninh Bình </t>
  </si>
  <si>
    <t xml:space="preserve">Đoạn từ giáp Đường cao tốc Hà Nội - Ninh Bình đến hộ ông Việt </t>
  </si>
  <si>
    <t>Đoạn từ giáp đường tỉnh lộ 485 giáp trạm bơm Từ Liêm đến Trường THCS</t>
  </si>
  <si>
    <t>Đoạn từ đường 57A đến giáp đất xã Vũ Dương (Yên Bình cũ)</t>
  </si>
  <si>
    <t>Đoạn từ Tu Cổ Trại cũ đến cửa nhà ông Thành</t>
  </si>
  <si>
    <t>Đoạn đường Kênh Tây giáp đường Khánh Phong đến gầm cầu vượt An Lạc</t>
  </si>
  <si>
    <t>Đoạn từ Ngã tư Thị đến giáp đất xã Phong Doanh (xã Yên Phú cũ)</t>
  </si>
  <si>
    <t>Đoạn khu vực cửa ông Mưng (thôn Đông Hưng)</t>
  </si>
  <si>
    <t>Đoạn từ ngã tư cột cờ đến đầu thôn Dưỡng Chính (thôn Bến cũ)</t>
  </si>
  <si>
    <t>Đoạn từ đầu thôn 3 Tu Cổ đến giáp đường 57A cũ</t>
  </si>
  <si>
    <t>Đoạn đường 57 cũ từ giáp đoạn cải tuyến đến đầu thôn Xuất Cốc Hậu (đường 57 cải tuyến)</t>
  </si>
  <si>
    <t>Đường dân sinh cao tốc: Thuộc địa phận xã Ý Yên</t>
  </si>
  <si>
    <t>Khu đô thị</t>
  </si>
  <si>
    <t>-Đường 15 m</t>
  </si>
  <si>
    <t>14.000</t>
  </si>
  <si>
    <t>-Đường 12 m</t>
  </si>
  <si>
    <t>12.000</t>
  </si>
  <si>
    <t>Khu tái định cư</t>
  </si>
  <si>
    <t>Thôn An Lộc Thượng. Hoàng Nghị. Hoàng Nê</t>
  </si>
  <si>
    <t>Điểm tái định cư phân tán phía Bắc thôn Cao Bồ (thuộc xã Yên Hồng cũ)</t>
  </si>
  <si>
    <t>Khu dân cư tập trung phía đông trạm y tế Yên Hồng</t>
  </si>
  <si>
    <t>Khu dân cư tập trung Lộc Thượng 1, Lộc Thượng 2</t>
  </si>
  <si>
    <t>Khu dân cư tập trung Gồ Gai</t>
  </si>
  <si>
    <t>Đường N1, D2, D3</t>
  </si>
  <si>
    <t>Khu dân cư tập trung OM9</t>
  </si>
  <si>
    <t>Tuyến đường D1, D2, D7</t>
  </si>
  <si>
    <t>Tuyến đường D3, D4, D5, D6, D10, D11</t>
  </si>
  <si>
    <t>Tuyến đường D8, D9</t>
  </si>
  <si>
    <t xml:space="preserve">Khu vực dân cư </t>
  </si>
  <si>
    <t>Đường Tài chính (Văn phòng đăng ký đất đai đến hết Ban chỉ huy quân sự huyện)</t>
  </si>
  <si>
    <t xml:space="preserve"> Khu đất của XNXD công trình cũ (tổ 8 khu E)</t>
  </si>
  <si>
    <t>Khu Liên Cơ</t>
  </si>
  <si>
    <t>Khu Tập thể Dược (Từ đường bờ sông S40 đến đường từ đền thờ liệt sỹ đến nhà văn hóa tổ 10)</t>
  </si>
  <si>
    <t>Thôn Tân Lâm</t>
  </si>
  <si>
    <t>11. Xã Vạn Thắng</t>
  </si>
  <si>
    <t>Từ giáp ranh xã Vũ Dương đến giáp ranh xã Ý Yên</t>
  </si>
  <si>
    <t>Quốc lộ 38B (Đường 57A cũ)</t>
  </si>
  <si>
    <t>Đoạn từ ngã ba Cát Đằng đến giáp ranh xã Ý Yên</t>
  </si>
  <si>
    <t>Đường 57B</t>
  </si>
  <si>
    <t>Đoạn từ Bốt điện Cát Đằng đến đường vào thôn Đồng Quang</t>
  </si>
  <si>
    <t>Đoạn từ đường vào thôn Đồng Quang đến giáp thôn Phúc Chỉ</t>
  </si>
  <si>
    <t>Đoạn từ thôn Phúc Chỉ đến giáp ranh xã Yên Cường</t>
  </si>
  <si>
    <t>Đoạn từ ngã ba đường 10 đến bốt điện Cát Đằng</t>
  </si>
  <si>
    <t>Đường 57C</t>
  </si>
  <si>
    <t>Đoạn từ ngã ba đường 10 đến hết xóm Trung Thôn</t>
  </si>
  <si>
    <t>Đoạn từ xóm Trung Thôn đến giáp KDC thôn Thượng Đồng</t>
  </si>
  <si>
    <t>Đoạn từ ranh trường trung học Yên Thắng đến giáp xã Yên Đồng</t>
  </si>
  <si>
    <t>Tuyến đường nối từ đê tả Đáy đến đường 57B</t>
  </si>
  <si>
    <t>Đường Lương Trị</t>
  </si>
  <si>
    <t>Đoạn từ giáp xã Vụ Bản đến hết Bưu điện văn hóa</t>
  </si>
  <si>
    <t>Đoạn từ giáp Bưu điện văn hóa đến giáp đền Phúc Lộc</t>
  </si>
  <si>
    <t>Đoạn từ đền Phúc Lộc đến ranh trường Trung học Yên Thắng</t>
  </si>
  <si>
    <t>Đoạn từ ranh trường Yên Thắng đến giáp xã Yên Đồng</t>
  </si>
  <si>
    <t>Đoạn từ ngã ba Cát Đằng đến giáp ranh xã Vũ Dương</t>
  </si>
  <si>
    <t>Đoạn từ ngã ba Cát Đằng đến hết xóm Trung Thôn</t>
  </si>
  <si>
    <t>Đoạn từ giáp xóm Trung Thôn đến giáp ranh xã Ý Yên</t>
  </si>
  <si>
    <t>Đoạn từ ngã ba đường 10 đến cầu Văn Tiên</t>
  </si>
  <si>
    <t>Đoạn từ Văn Tiên đến xóm Đồng Tiến</t>
  </si>
  <si>
    <t>Đoạn từ doanh nghiệp Toản Xuân đến sông Tiền Tử</t>
  </si>
  <si>
    <t>Đoạn từ sông Tiền Tử đến giáp ranh xã Yên Cường</t>
  </si>
  <si>
    <t>Đoạn Phía Nam đường sắt thuộc địa phận xã Vạn Thắng</t>
  </si>
  <si>
    <t>Đoạn từ cầu Đen đến đường vào thôn Đồng Quang</t>
  </si>
  <si>
    <t>Đoạn từ đường vào thôn Đồng Quang đến giáp đất Phúc Chỉ</t>
  </si>
  <si>
    <t>Đoạn từ ngã ba Đường 57B đến hết xóm Đông Thịnh</t>
  </si>
  <si>
    <t>Đoạn từ giáp đường sắt đến hết xóm Tân Cầu</t>
  </si>
  <si>
    <t>Đoạn từ xóm Đằng Chương đến xóm Tân Cầu</t>
  </si>
  <si>
    <t>Đoạn từ giáp Đường 57C đến hết xóm Đông Hưng</t>
  </si>
  <si>
    <t>Đoạn từ xóm Bắc Sơn đến hết xóm Cộng Hòa</t>
  </si>
  <si>
    <t>Đoạn từ Đường 57C đến hết xóm Hoa Lư</t>
  </si>
  <si>
    <t>Đường Sông Sắt từ cầu Đen đến giáp ranh xã Yên Đồng</t>
  </si>
  <si>
    <t>Đoạn từ ao cựu chiến binh thôn Tân Phú đến hết nhà máy gạch Hà Minh Lương</t>
  </si>
  <si>
    <t>Đoạn từ nhà máy gạch Hà Minh Lương đến Trạm bơm Hoàng Mẫu</t>
  </si>
  <si>
    <t>Đoạn từ đường Lương Trị đến QL.37</t>
  </si>
  <si>
    <t>Khu vực ao Khen thôn Tân Phú</t>
  </si>
  <si>
    <t>Đoạn từ ao Khen thôn Tân Phú đến trạm bơm Quảng Thượng</t>
  </si>
  <si>
    <t>Khu dân cư tập trung phía đông thôn Phúc Chỉ, phía Tây trường mầm non-Yên Thắng khu A</t>
  </si>
  <si>
    <t>Đường N1 hướng Đông, hướng Tây</t>
  </si>
  <si>
    <t>Đường N1 hướng Bắc</t>
  </si>
  <si>
    <t>Đường N3, N4</t>
  </si>
  <si>
    <t>Khu dân cư tập trung Yên Tiến</t>
  </si>
  <si>
    <t>Các lô tiếp giáp đường 57B</t>
  </si>
  <si>
    <t>Các lô còn lại</t>
  </si>
  <si>
    <t>Khu dân cư tập trung Thụy Quang (Giai đoạn 1)</t>
  </si>
  <si>
    <t>Đường D2, D3, N1, N2</t>
  </si>
  <si>
    <t>Đường N3, D1, D4</t>
  </si>
  <si>
    <t>Đường có chiều rộng mặt cắt từ 3-5m</t>
  </si>
  <si>
    <t>12. Xã Yên Đồng</t>
  </si>
  <si>
    <t>Đoạn từ cống Mỹ Tho đến hết dốc ông Tân đến hết làng An Châu</t>
  </si>
  <si>
    <t>Đoạn từ giáp làng An Châu đến Yên Tiến</t>
  </si>
  <si>
    <t>Đoạn từ nhà ông Vượng xóm 1 đến hết nhà ông Đan Cốc Dương</t>
  </si>
  <si>
    <t>Đoạn từ nhà ông Đan thôn Cốc Dương đến hết trụ sở Đảng uỷ xã</t>
  </si>
  <si>
    <t>Đoạn từ trụ sở Đảng uỷ xã đến hết nhà ông Rôm thôn Tiến Thắng</t>
  </si>
  <si>
    <t>Đoạn từ nhà ông Rôm đến hết nhà ông Thát thôn Tiến Thắng</t>
  </si>
  <si>
    <t>Đoạn từ nhà ông Thát thôn Tiến Thắng đến dốc Vọng (giáp đê Đại Hà)</t>
  </si>
  <si>
    <t>Đoạn từ cống Gon 1 đến cây Đa chín rễ</t>
  </si>
  <si>
    <t>Đoạn từ cây Đa chín rễ đến cống Thông</t>
  </si>
  <si>
    <t>Đường Trục xã</t>
  </si>
  <si>
    <t>Đoạn từ trụ sở Đảng ủy xã đến ngã ba trạm bơm Vĩnh Trị 2</t>
  </si>
  <si>
    <t>Đoạn từ trụ sở Đảng uỷ xã đến giáp Yên Cường (WB)</t>
  </si>
  <si>
    <t>Đoạn từ thôn Vĩnh Trị đến giáp Sông Chìm</t>
  </si>
  <si>
    <t>Đoạn từ Sông Chìm đến cổng chào Xóm Giữa</t>
  </si>
  <si>
    <t>Đoạn từ cổng chào Xóm Giữa đến ngã ba bà Tích</t>
  </si>
  <si>
    <t>Đoạn từ đường Lương Trị đến làng Chấn</t>
  </si>
  <si>
    <t>Đoạn từ xóm trong qua xóm Giáo</t>
  </si>
  <si>
    <t>Đoạn từ cống Mỹ Tho đến hết đất ông Rạng (Đê Tả Đáy)</t>
  </si>
  <si>
    <t>Đoạn từ đất ông Rạng đến giáp xã Ý Yên (Đê Tả Đáy)</t>
  </si>
  <si>
    <t>Đoạn từ cống Cầm đến hầm chui</t>
  </si>
  <si>
    <t>Đoạn từ nhà ông Huynh đến hết đất nhà ông Thái</t>
  </si>
  <si>
    <t>Đoạn từ đường Gom đến giáp đất xã Ý Yên</t>
  </si>
  <si>
    <t>Đoạn từ dốc ông Tân đến Trạm xá Yên Khang (cũ)</t>
  </si>
  <si>
    <t>Từ ngã ba Trạm bơm Vĩnh Trị 2 đến hết ông Vinh (Đạo Nguyên)</t>
  </si>
  <si>
    <t>Đoạn từ nhà ông Vinh đến hết Công ty Vĩnh Tiến</t>
  </si>
  <si>
    <t>Đoạn từ Công ty Vĩnh Tiến đến dốc Vọng</t>
  </si>
  <si>
    <t>Từ dốc Vọng đến giáp đất Yên Cường</t>
  </si>
  <si>
    <t>Đoạn từ cống Gon 2 đến hết Trại Chấn</t>
  </si>
  <si>
    <t>Đoạn từ điểm nối đê Đại Hà đến Ngọc Chấn</t>
  </si>
  <si>
    <t>Tuyến đường kết nối từ đường Lương Trị - Chéo Ạ- đê Đại Hà</t>
  </si>
  <si>
    <t>Khu tái định cư thôn Mễ Thượng</t>
  </si>
  <si>
    <t>13. Xã Tân Minh</t>
  </si>
  <si>
    <t>Quốc lộ 38B (Đường 12 cũ)</t>
  </si>
  <si>
    <t>Đoạn giáp xã Vũ Dương</t>
  </si>
  <si>
    <t>Quốc lộ 37B (Đường 64 cũ)</t>
  </si>
  <si>
    <t>Đoạn từ đường máng WB2 đến ngã tư Nguyệt Thượng giáp Thanh Nê</t>
  </si>
  <si>
    <t>Đoạn từ đường máng WB2 đến giáp đất Vũ Dương (Yên Binh cũ)</t>
  </si>
  <si>
    <t>Đoạn từ ngã tư Nguyệt Thượng giáp Thanh Nê đến cầu Vĩnh Tứ</t>
  </si>
  <si>
    <t>Tỉnh lộ 485 (Đường 57A cũ)</t>
  </si>
  <si>
    <t>Đoạn từ xã Phong Doanh đến giáp xã Thanh Liêm</t>
  </si>
  <si>
    <t>Đoạn nối từ cầu Mai Độ đến Phong Doanh</t>
  </si>
  <si>
    <t>Đoạn từ ngã ba chợ Ải đến hết đất Xí nghiệp gạch tuynel</t>
  </si>
  <si>
    <t>Đoạn từ TL 485 (đường 57 cũ) đến trụ sở công an xã Tân Minh (UBND xã Yên Thành cũ)</t>
  </si>
  <si>
    <t>Đoạn từ cầu trắng đến đường Thành Xá</t>
  </si>
  <si>
    <t>Đoạn từ trạm Y tế Yên Thành đến giáp cống Đá</t>
  </si>
  <si>
    <t>Đoạn từ cầu Yên Trung đến hết trường THCS Yên Trung</t>
  </si>
  <si>
    <t>Đoạn từ trường THCS đến Văn Mỹ, Quang Trung</t>
  </si>
  <si>
    <t>Đoạn từ Mụa đến ngã tư Nhất Nhì giáp thôn Ba Thượng</t>
  </si>
  <si>
    <t>Đoạn từ ngã tư Nhất Nhì giáp thôn Ba Thượng đến cống C9</t>
  </si>
  <si>
    <t>Đoạn từ cống C9 đến ngã ba Thanh Sơn</t>
  </si>
  <si>
    <t>Đoạn từ ngã tư Nhất Nhì giáp thôn Ba Thượng đến sông Sắt</t>
  </si>
  <si>
    <t>Đoạn từ TL 485 đến ngã tư cầu Đa Gạo thôn Đanh Trại xã Phong Doanh</t>
  </si>
  <si>
    <t>Đoạn từ đường máng WB2 đến nghĩa trang liệt sỹ Yên Tân</t>
  </si>
  <si>
    <t>Đoạn từ cầu Đồng Quan đến hết thôn Bình Điền</t>
  </si>
  <si>
    <t>Đoạn từ ngã tư Nguyệt Thượng giáp Thanh Nê đến ngã ba thôn Mai Độ Vị</t>
  </si>
  <si>
    <t>Đường dân sinh (đường gom cao tốc)</t>
  </si>
  <si>
    <t xml:space="preserve">Khu dân cư Yên Nghĩa </t>
  </si>
  <si>
    <t>Đường 13.5m và 16.5m</t>
  </si>
  <si>
    <t>Đường 10.5m và 13m</t>
  </si>
  <si>
    <t>Khu dân cư tập trung Mai Độ Vị</t>
  </si>
  <si>
    <t>Đường N2, D2, D3, D4</t>
  </si>
  <si>
    <t>14. Xã Phong Doanh</t>
  </si>
  <si>
    <t>Đoạn từ giáp xã Ý Yên đến cầu vượt Cao Tốc</t>
  </si>
  <si>
    <t>Đoạn từ cầu vượt Cao Tốc đến cầu Bo mới</t>
  </si>
  <si>
    <t>Từ cầu Bo mới đến giáp xã Tân Minh</t>
  </si>
  <si>
    <t>Đoạn từ cầu Bo cũ đến giáp đất Tân Minh</t>
  </si>
  <si>
    <t>Đoạn từ cầu Bo mới đến hết chợ Cổ Đam</t>
  </si>
  <si>
    <t>Đoạn từ TL 485 đi Quang Điểm đến giáp đê Tả Đáy</t>
  </si>
  <si>
    <t xml:space="preserve">Từ ngã tư Lam Sơn (giáp đường Chính Phong) đến ngã ba ông Bằng </t>
  </si>
  <si>
    <t>Đoạn từ Ngã tư Lam Sơn qua Trung Tiến đến dốc đê Đại Hà</t>
  </si>
  <si>
    <t>Đoạn từ đường WB2 Đa Bụt đến ngã tư ông Hiếu</t>
  </si>
  <si>
    <t>Đoạn từ nhà văn hóa thôn 4 đến đê Đại Hà</t>
  </si>
  <si>
    <t>Đoạn từ đền thượng đến đền hạ</t>
  </si>
  <si>
    <t>Đoạn từ Trạm biến Áp 1 đến dốc đê Đại Hà</t>
  </si>
  <si>
    <t>Đoạn từ Bà Mai giáp đường Chính Phong đến hết Đa Phú</t>
  </si>
  <si>
    <t>Đoạn từ ngã ba ông Anh giáp đường Chính Phong đến hết thôn Ba Trại</t>
  </si>
  <si>
    <t>Đoạn từ nhà thờ Trung Tiến đến thôn 4</t>
  </si>
  <si>
    <t>Đoạn từ quỹ tín dụng đi chợ Sở đi cống Đập Đuồi</t>
  </si>
  <si>
    <t>Đoạn từ đội 4 Tân Quang đến hết đội 5 Tân Quang</t>
  </si>
  <si>
    <t>Đoạn đường từ Quang Trung qua Nhất Ninh đến hết Phú Ninh</t>
  </si>
  <si>
    <t>Tuyến từ dốc đê Thịnh An đến hết Kim Phú</t>
  </si>
  <si>
    <t>Đoạn từ hàng đầu Cá đến hết ao Cổ Chày</t>
  </si>
  <si>
    <t>Đoạn từ ao Cổ Chày đến hết Rốc Cống</t>
  </si>
  <si>
    <t>Đoạn từ ao Cổ Chày đến hết trạm bơm Đại Vượng</t>
  </si>
  <si>
    <t>Đoạn đường từ Trạm bơm Đò Cao đến trạm bơm Thanh Bình</t>
  </si>
  <si>
    <t>Từ chùa Bình Thượng đến cầu Thanh Khê</t>
  </si>
  <si>
    <t>Đoạn từ phía Tây chân cầu Bo cũ đến cầu Bo mới đi hết Công ty CP Cá giống Ý Yên</t>
  </si>
  <si>
    <t>Đoạn đường gom dân sinh gầm cầu vượt Lạc Chính</t>
  </si>
  <si>
    <t>Đoạn từ ông Tĩnh xóm An Thắng đi cao tốc Cầu Giẽ Ninh Bình</t>
  </si>
  <si>
    <t>Từ nghĩa trang liệt sỹ đi Văn Đoàn đi giáp Tân Minh</t>
  </si>
  <si>
    <t>Đoạn từ Tỉnh lộ 485 Việt Hùng đi xóm Dũng Tiến</t>
  </si>
  <si>
    <t>Đoạn từ ông Hải xóm Ninh Thắng đi Việt Hưng</t>
  </si>
  <si>
    <t>Đoạn từ ông Bình xóm Trung Thành - Ngã tư Lăng - Ông Lợi xóm Quyết Thắng</t>
  </si>
  <si>
    <t>Từ giáp xã Ý Yên đến cống Đập Đuồi</t>
  </si>
  <si>
    <t>Từ cống Đấp Đuồi đến trạm bơm Kinh Thanh 2</t>
  </si>
  <si>
    <r>
      <t>Khu dân cư tập trung</t>
    </r>
    <r>
      <rPr>
        <sz val="13"/>
        <color theme="1"/>
        <rFont val="Times New Roman"/>
        <family val="1"/>
      </rPr>
      <t xml:space="preserve"> </t>
    </r>
    <r>
      <rPr>
        <b/>
        <sz val="13"/>
        <color theme="1"/>
        <rFont val="Times New Roman"/>
        <family val="1"/>
      </rPr>
      <t>Yên Phương</t>
    </r>
  </si>
  <si>
    <t>Đường N4, N5</t>
  </si>
  <si>
    <t>Đường N3, D3, D4 (lô liền kề)</t>
  </si>
  <si>
    <t>Đường D1, D2, D3 (lô biệt thự)</t>
  </si>
  <si>
    <t>Khu tái định cư cao tốc</t>
  </si>
  <si>
    <t>Khu dân cư tập trung Yên Phú</t>
  </si>
  <si>
    <t>Đường D1(đất chia lô liền kề)</t>
  </si>
  <si>
    <t>Đường D1, N2 (Giá đất ở biệt thự)</t>
  </si>
  <si>
    <t>- Tuyến đường N1</t>
  </si>
  <si>
    <t>- Tuyến đường N2</t>
  </si>
  <si>
    <t>Điểm dân cư tập trung thôn Thọ Cách</t>
  </si>
  <si>
    <t>Đường 8.5 m</t>
  </si>
  <si>
    <t>Đường 11.5 m</t>
  </si>
  <si>
    <t>Đường 13.5 m</t>
  </si>
  <si>
    <t>Khu dân cư tập trung Yên Chính</t>
  </si>
  <si>
    <t>Đường D2; N1</t>
  </si>
  <si>
    <t>Khu tái định cư và khu dân cư tập trung Lam Sơn</t>
  </si>
  <si>
    <t>Đường N2, N3, D3</t>
  </si>
  <si>
    <t>Đường D2, N5</t>
  </si>
  <si>
    <t>Đường D1, N1, N4</t>
  </si>
  <si>
    <t>Khu tái định cư cho đường trọng điểm: Đường Thanh Liêm – Cao Bồ (Trục T4), đường Trục động lực phát triển Hoa Lư – Nam Định, đường kết nối QL.1A với đường Trục dọc 07</t>
  </si>
  <si>
    <t>Khu tái định cư Bo</t>
  </si>
  <si>
    <t>Khu tái định cư Phú Giáo</t>
  </si>
  <si>
    <t>Khu tái định cư Hoàng Đan</t>
  </si>
  <si>
    <t>15. Xã Yên Cường</t>
  </si>
  <si>
    <t>Đoạn từ giáp ranh xã Vạn Thắng đến Trạm xăng Ngọc Tân</t>
  </si>
  <si>
    <t>Đoạn từ trạm xăng Ngọc Tân đến đò Đống Cao</t>
  </si>
  <si>
    <t>Đoạn từ giáp Vạn Thắng đến hết Tiểu học Yên Cường</t>
  </si>
  <si>
    <t>Đoạn từ Tiểu học Yên Cường đến ngã tư Mậu Lực</t>
  </si>
  <si>
    <t>Đoạn từ bà Hương (thôn Mậu Lực) đến nhà ông Nguyên (thôn Lê Lợi)</t>
  </si>
  <si>
    <t>Đoạn nhà ông Nguyên thôn Lê Lợi đến ông Đoài (thôn Lê Lợi)</t>
  </si>
  <si>
    <t>Đoạn từ giáp ranh xã Vạn Thắng đến đê Hữu Đào</t>
  </si>
  <si>
    <t>Đoạn từ giáp đất Yên Đồng đến cây xăng ông Tân (WB2)</t>
  </si>
  <si>
    <t>Đoạn đường cửa làng xóm 5 đến xóm 14</t>
  </si>
  <si>
    <t>Đường cửa làng xóm 15</t>
  </si>
  <si>
    <t>Đoạn đường đê Hữu Đào từ cổng làng Độc Bộ xóm 9 đến chợ Yên Nhân</t>
  </si>
  <si>
    <t>Đoạn đường đê Tả Đáy từ nhà ông Thường đến cổng làng Độc Bộ xóm 9</t>
  </si>
  <si>
    <t>Đoạn từ ngã ba Tống Xá đến hết ngã tư Cời</t>
  </si>
  <si>
    <t>Đoạn từ ngã tư Cời đến trường cấp 1B xóm 10n.</t>
  </si>
  <si>
    <t>Đoạn từ ngã ba Đông Tiền (cũ) đến hết Đông Tiền (cũ)</t>
  </si>
  <si>
    <t>Đoạn từ cửa làng Khánh Hòa đến ngã ba đường WB3 đi Yên Cường</t>
  </si>
  <si>
    <t>Đoạn từ xóm 4 đi thôn Giáp Bắc đến cổng trường cấp 1A</t>
  </si>
  <si>
    <t>Đoạn từ ông Hùng (thôn Hoà Bình) đến hết ông Quân (thôn Tân Thành)</t>
  </si>
  <si>
    <t>Đoạn từ ông Quân (thôn Tân Thành) đến ông Dân (thôn Trúc)</t>
  </si>
  <si>
    <t>Đoạn từ đê cống Điềng đến hết cống Chanh</t>
  </si>
  <si>
    <t>Đoạn bờ đê ngã ba nhà ông Đoài đến dốc xóm Cầu</t>
  </si>
  <si>
    <t>Đoạn từ ngã 3 Lê Lợi đến dốc đê làng Trúc</t>
  </si>
  <si>
    <t>Đoạn từ ngã tư Vò đến Đống Cao</t>
  </si>
  <si>
    <t>Đoạn từ cống Chanh đến hết dốc Roan</t>
  </si>
  <si>
    <t>Đoạn từ gốc Roan đến hết dốc Thầu Rầu</t>
  </si>
  <si>
    <t>Đoạn từ gốc Roan đến quán Khởi (Vụ Bản)</t>
  </si>
  <si>
    <t>Đoạn từ Chợ Chanh đến nhà ông Cường (thôn Nguyễn)</t>
  </si>
  <si>
    <t>Đoạn từ Trực Mỹ đến giáp Quốc lộ 37B</t>
  </si>
  <si>
    <t>Đoạn từ nhà ông Thanh thôn Đọ Xá đến nhà ông Lự thôn Trực Mỹ</t>
  </si>
  <si>
    <t>Đoạn từ ngã ba Trung Cường đến nhà ông Thanh (thôn Đọ Xá)</t>
  </si>
  <si>
    <t>Đoạn phía Nam máng N12-8 từ ông Tưởng (thôn Đồng Thái) đến nhà ông Đoài (thôn Lê Lợi)</t>
  </si>
  <si>
    <t>Đoạn từ Nhân Lý đến giáp Đông Hậu</t>
  </si>
  <si>
    <t>Đoạn từ đền Đông Hậu đến nhà ông Trang (thôn Đông Hậu)</t>
  </si>
  <si>
    <t>Đoạn từ ngã ba Đình Đá đến giáp đường Quốc lộ 37B</t>
  </si>
  <si>
    <t>Đoạn từ ngã ba Đông Hậu đến giáp đường Quốc lộ 37B</t>
  </si>
  <si>
    <t>Khu tái định cư và khu dân cư tập trung Yên Nhân</t>
  </si>
  <si>
    <t>Khu dân cư tập trung Yên Cường (cũ)</t>
  </si>
  <si>
    <t>Đường G1, đường Tống Xá</t>
  </si>
  <si>
    <t>Đường N3, D4</t>
  </si>
  <si>
    <t>Đường N4, D1</t>
  </si>
  <si>
    <t>Các thửa đất biệt thự</t>
  </si>
  <si>
    <t>16. Xã Vũ Dương</t>
  </si>
  <si>
    <t>1.1</t>
  </si>
  <si>
    <t>Đoạn từ ngã ba Vàng đến hết thôn Trung Thượng</t>
  </si>
  <si>
    <t>-</t>
  </si>
  <si>
    <t>Đoạn từ nhà ông Thành (xóm An Thượng, thôn Trung Thượng) đến hết nhà ông Nhất (xóm An Thượng, thôn Trung Thượng)</t>
  </si>
  <si>
    <t>Đoạn từ nhà ông Thiệp (xóm An Thượng, thôn Trung Thượng) đến hết nhà ông Lương (xóm An Thượng, thôn Trung Thượng)</t>
  </si>
  <si>
    <t>Đoạn phía Bắc xóm An Trung, thôn Trung Thượng</t>
  </si>
  <si>
    <t>Đoạn phía Nam xóm An Trung, thôn Trung Thượng</t>
  </si>
  <si>
    <t>Đoạn từ QL 37B qua thôn Khang Phú Quý đến đường Thành Xá</t>
  </si>
  <si>
    <t>Đoạn từ cầu An Hạ đến khu vực lò đốt rác</t>
  </si>
  <si>
    <t>Đoạn từ cổng làng thôn An Hạ đến hết nhà ông Thanh</t>
  </si>
  <si>
    <t>Đoạn phía Nam thôn An Hạ</t>
  </si>
  <si>
    <t>Đoạn từ cổng làng xóm Bùng, thôn Vàng Bùng đến hết nhà ông Bắc</t>
  </si>
  <si>
    <t>Đoạn phía Nam xóm Bùng, thôn Vàng Bùng</t>
  </si>
  <si>
    <t>Đoạn phía Nam xóm Vàng, thôn Vàng Bùng</t>
  </si>
  <si>
    <t>1.2</t>
  </si>
  <si>
    <t>Đoạn từ hết thôn Trung Thượng đến giáp cầu Kênh Bắc Tân Minh (Yên Lợi cũ)</t>
  </si>
  <si>
    <t>Đoạn từ cầu Ngăm đến giáp Kênh tiêu S34B</t>
  </si>
  <si>
    <t>Đoạn từ Kênh tiêu S34B đến xã Ý Yên</t>
  </si>
  <si>
    <t>Đoạn từ giáp đất xã Vụ Bản đến giáp đất xã Vạn Thắng</t>
  </si>
  <si>
    <t>Đọan phía Nam thôn An Thị</t>
  </si>
  <si>
    <t>Đọan phía Tây thôn An Thị</t>
  </si>
  <si>
    <t>Đường bờ sông S40 đoạn từ giáp đất xã Vạn Thắng đến giáp sông sắt xóm Nguyễn.</t>
  </si>
  <si>
    <t>Đoạn từ cầu An Cừ đến gốc đa thôn An Tố</t>
  </si>
  <si>
    <t>Từ Gốc đa thôn An Tố đến tỉnh lộ 485</t>
  </si>
  <si>
    <t>Đoạn từ cầu kênh Bắc Tân Minh (Yên Lợi) đến tỉnh lộ 485</t>
  </si>
  <si>
    <t xml:space="preserve">Đoạn từ cầu thôn Dương đến cầu thôn An Tĩnh </t>
  </si>
  <si>
    <t>Đoạn từ cụm công nghiệp đến trường Tiểu học Yên Dương</t>
  </si>
  <si>
    <t>Đoạn từ giáp xã Ý Yên qua chùa Cẩm đến QL 38B</t>
  </si>
  <si>
    <t>Đoạn từ đường trục xã đến giáp KDC tập trung Yên Dương (thôn Dương)</t>
  </si>
  <si>
    <t>Đoạn từ giáp thị Trấn Lâm (nay là xã Ý Yên ) đến hết xóm Nam Phong</t>
  </si>
  <si>
    <t>Đoạn từ Lũ Phong đến hết đất Ninh Xá Thượng</t>
  </si>
  <si>
    <t>Đoạn từ ngã ba Ninh Xá Thượng đến cầu gừng</t>
  </si>
  <si>
    <t>Đoạn từ ngã ba chợ cầu gừng Ninh xá thượng đến Tân Ninh, Ý Yên</t>
  </si>
  <si>
    <t>Đoạn từ Công ty La Xuyên Vàng đến hết trụ sở công an xã Vũ Dương</t>
  </si>
  <si>
    <t>Đoạn đường QL10 dọc theo sông Sắt đến hết xóm May</t>
  </si>
  <si>
    <t>Đoạn từ đường Hữu Dụng đến giáp xóm May</t>
  </si>
  <si>
    <t>Đoạn từ Quốc lộ 38B đến đông đê thôn Nam Mỹ Dương</t>
  </si>
  <si>
    <t>Đoạn từ đường sắt đến hết câu lạc bộ La Xuyên</t>
  </si>
  <si>
    <t>Đoạn từ câu lạc bộ La Xuyên đến giáp sông Sắt</t>
  </si>
  <si>
    <t>Đoạn từ đường sắt Quốc lộ 10 dọc theo sông Sắt đến cầu Ngọc Tân</t>
  </si>
  <si>
    <t>Đoạn từ cầu Ngọc Tân dọc theo sông Sắt đến giáp xã Vạn Thắng</t>
  </si>
  <si>
    <t>Đoạn từ đường sắt cổng chào Ninh Xá Hạ đến chợ La Xuyên</t>
  </si>
  <si>
    <t>Từ Quốc lộ 38B qua An Tĩnh, An Thanh đến QL 37B</t>
  </si>
  <si>
    <t>Đoạn từ nhà máy kem cũ đến ngã tư Mụa</t>
  </si>
  <si>
    <t>Khu tái định cư cầu Ngăm (phía Nam Quốc lộ 38B)</t>
  </si>
  <si>
    <t>Khu dân cư tập trung An Tố</t>
  </si>
  <si>
    <t>Lô liền kề</t>
  </si>
  <si>
    <t>Lô biệt thự</t>
  </si>
  <si>
    <t>Đường T1, T2</t>
  </si>
  <si>
    <t>Khu dân cư Thiện Mỹ</t>
  </si>
  <si>
    <t>Đường N1 (Đất chia lô liền kề)</t>
  </si>
  <si>
    <t>Đường D1, D2 (Đất chia lô liền kề)</t>
  </si>
  <si>
    <t>Đường N2 (Đất chia lô liền kề)</t>
  </si>
  <si>
    <t>Đường D3 (Đất chia lô liền kề)</t>
  </si>
  <si>
    <t>Đường N1 (Đất chia lô biệt thự)</t>
  </si>
  <si>
    <t>Đường N2 (Đất chia lô biệt thự)</t>
  </si>
  <si>
    <t>Khu dân cư tập trung Yên Dương (QL 38B)</t>
  </si>
  <si>
    <t>Đường D2, D3, N2, N3, N4, N5</t>
  </si>
  <si>
    <t>Khu dân cư tập trung Yên Dương (Thôn Dương)</t>
  </si>
  <si>
    <t>Đường N1; N2</t>
  </si>
  <si>
    <t xml:space="preserve">Đường D1; D2 </t>
  </si>
  <si>
    <t>17. Xã Đồng Thịnh</t>
  </si>
  <si>
    <t>Đường QL37B (đường 56 cũ)</t>
  </si>
  <si>
    <t>Từ giáp đê sông Đào đến ngã ba đường vào trụ sở công an (UBND xã Nghĩa Minh cũ)</t>
  </si>
  <si>
    <t>Từ ngã ba trụ sở công an (UBND xã Nghĩa Minh cũ) đến giáp khu dân cư tập trung</t>
  </si>
  <si>
    <t>Từ Tỉnh lộ 487 đến giáp xã Nghĩa Hưng</t>
  </si>
  <si>
    <t>Đường tỉnh 487</t>
  </si>
  <si>
    <t>Từ xã Nam Đồng đến thôn Hải Lạng Trang</t>
  </si>
  <si>
    <t>Từ thôn Hải Lạng Trang đến cống Minh Châu</t>
  </si>
  <si>
    <t>Đoạn từ cống Minh Châu đến đường trục phát triển vùng kinh tế biển</t>
  </si>
  <si>
    <t>Từ đường trục phát triển vùng kinh tế biển đến khu dân cư tập trung Nghĩa Minh</t>
  </si>
  <si>
    <r>
      <t xml:space="preserve">Đường trục phát triển vùng kinh tế biển: </t>
    </r>
    <r>
      <rPr>
        <sz val="13"/>
        <color theme="1"/>
        <rFont val="Times New Roman"/>
        <family val="1"/>
      </rPr>
      <t>Đoạn từ phà Đống Cao đến xã Nghĩa Hưng</t>
    </r>
  </si>
  <si>
    <t>Đường Đen</t>
  </si>
  <si>
    <t>Đoạn từ dốc đê sông Đào đến đường vào công ty vật liệu xây dựng và xây lắp Nghĩa Hưng.</t>
  </si>
  <si>
    <t>Đoạn từ Chùa Trang Túc đến giáp nhà ông Sao.</t>
  </si>
  <si>
    <t>Đoạn từ nhà ông Sao đến nhà ông Quý</t>
  </si>
  <si>
    <t>Đoạn từ nhà ông Quý đến giáp nhà ông Nhi.</t>
  </si>
  <si>
    <t>Đoạn từ nhà ông Nhi đến hết miếu xóm Mẫu.</t>
  </si>
  <si>
    <t>Đoạn từ ruộng đội 4 đến hết nhà ông Dương</t>
  </si>
  <si>
    <t>Đoạn từ nhà bà Diệu đến giáp nhà bà Xuyến.</t>
  </si>
  <si>
    <t>Đoạn từ nhà bà Xuyến đến hết nhà ông Bảy</t>
  </si>
  <si>
    <t>Đoạn từ cầu Biên Hòa đến hết thôn Trần Hưng</t>
  </si>
  <si>
    <t>Đoạn từ chợ hôm Lạng đến hết thôn Hưng Lộc.</t>
  </si>
  <si>
    <t>Đoạn từ dốc đê sông Đào đến cống Minh Châu</t>
  </si>
  <si>
    <t>Đoạn từ chợ Hải Lạng đến sông Thành Đồng</t>
  </si>
  <si>
    <t>Đoạn từ cống Minh Châu đến giáp đường TL 487 (Nghĩa Thịnh cũ)</t>
  </si>
  <si>
    <t>Đoạn từ cống Minh Châu đến đường tỉnh lộ 487 (Nghĩa Minh cũ)</t>
  </si>
  <si>
    <t>Từ trụ sở công an (UBND xã Nghĩa Minh cũ) đến cống Minh Châu.</t>
  </si>
  <si>
    <t>Từ cầu bà Tôn đến giáp chợ Ba Hạ cũ</t>
  </si>
  <si>
    <t>Đoạn từ chợ Ba Hạ cũ đến đền Hưng Thịnh</t>
  </si>
  <si>
    <t>Đoạn từ đền Hưng Thịnh đến cống sáng Chương Nghĩa</t>
  </si>
  <si>
    <t>Đoạn từ cầu Nghĩa Hoàng đến đê sông Đào</t>
  </si>
  <si>
    <t>Đường liên thôn, xóm</t>
  </si>
  <si>
    <t>5.1</t>
  </si>
  <si>
    <t>Khu vực Nghĩa Đồng</t>
  </si>
  <si>
    <t>Đoạn từ trạm điện thôn Phú Cốc (ngã ba) đến giáp chùa Nhân Hậu</t>
  </si>
  <si>
    <t>Đoạn từ Nhà thờ Cốc Thành lên đến hết nhà Tuyến Phượng</t>
  </si>
  <si>
    <t>Đoạn từ nhà bà Tuyết đến hết nhà ông Bính - thôn Phú Cốc</t>
  </si>
  <si>
    <t>Đoạn từ nhà ông Xường đến hết sân vận động thôn Cốc Thành Đoài</t>
  </si>
  <si>
    <t>Đoạn từ nhà bà Toan đến hết nhà ông Bính - thôn Phú Cốc</t>
  </si>
  <si>
    <t>Đoạn từ nhà ông Thuân đến chùa Phú Cốc</t>
  </si>
  <si>
    <t>Đoạn từ Đình làng Phú Cốc đến Cồn Tằng Lào</t>
  </si>
  <si>
    <t>Đoạn từ đình làng Phú Cốc đến sân vận động thôn Cốc Thành Đoài</t>
  </si>
  <si>
    <t>Đoạn từ nhà ông Kha đến hết ao ông Kháng (thôn Trang Túc Đông)</t>
  </si>
  <si>
    <t>Đoạn từ Cồn Tằng Lào đến hết nhà bà Canh (Thôn Lộng Điền)</t>
  </si>
  <si>
    <t>Đoạn từ nhà ông Hà đến đình Lộng Điền</t>
  </si>
  <si>
    <t>Đoạn từ sân vận động thôn Đông Lĩnh đến đầu voi</t>
  </si>
  <si>
    <t>Đoạn từ nhà ông Đàm xuống đến cửa làng thôn Đông Lĩnh</t>
  </si>
  <si>
    <t>Đoạn từ nhà ông Phi Sơn đến cửa làng thôn Đông Lĩnh</t>
  </si>
  <si>
    <t>Đoạn từ nhà ông Hoạt đến hết ao ông Thái (Thôn Trạng Túc Đông)</t>
  </si>
  <si>
    <t>Đoạn từ nhà ông Thanh đến ông Khuể (Thôn Trang Túc Đông)</t>
  </si>
  <si>
    <t>Đoạn từ nhà ông Đáp xuống đến ao ông Khuể (Thôn Trang Túc Đông)</t>
  </si>
  <si>
    <t>Đường cửa làng Thôn Trần Hưng: đoạn từ ruộng 2 lúa ông Hướng đến hết ruộng 2 lúa ông Phong</t>
  </si>
  <si>
    <t>5.2</t>
  </si>
  <si>
    <t>Khu vực Nghĩa Thịnh</t>
  </si>
  <si>
    <t>Đoạn từ Chùa Duyên Khánh (thôn Hạ Kỳ) xuống đến đường TL 487</t>
  </si>
  <si>
    <t>Đoạn từ Chùa Duyên Khánh đến nhà ông Cài - thôn Hạ Kỳ</t>
  </si>
  <si>
    <t>Đoạn từ nhà ông Bảng (thôn Hạ Kỳ) đến đường trục xuống thôn Hải Lạng Trang</t>
  </si>
  <si>
    <t>Đoạn từ nhà ông Kháng đến hết nhà ông Vam (thôn Hạ Kỳ)</t>
  </si>
  <si>
    <t>Đoạn từ ao ông Soái xuống đến đến Hợp tác xã Đại Thắng</t>
  </si>
  <si>
    <t>Đoạn từ nhà ông Biển đến nhà ông Sanh (thôn Hạ Kỳ)</t>
  </si>
  <si>
    <t>Đoạn từ nhà ông Lý đến nhà ông Khởn (thôn Hạ Kỳ)</t>
  </si>
  <si>
    <t>Đê Tả Đào: Đoạn từ ông Chủng xuống đến ngã ba dốc đê sông Đào (thôn Hạ Kỳ)</t>
  </si>
  <si>
    <t>Đoạn từ nhà ông Tâm xuống đến đê Tả Đào (ông Hóa) (thôn Hạ Kỳ)</t>
  </si>
  <si>
    <t>Đoạn từ nhà ông CHủng đến nhà ông Khơ đến nhà ông Thạch (thôn Hạ Kỳ)</t>
  </si>
  <si>
    <t>Đoạn từ nhà ông Bằng đến giếng làng (thôn Hạ Kỳ)</t>
  </si>
  <si>
    <t>Đoạn từ cổng làng Hạ Kỳ  (ông Việt) xuống đến đường TL487</t>
  </si>
  <si>
    <t xml:space="preserve">Đoạn từ ngã ba: đường từ cổng làng Hạ Kỳ xuống đến đường TL 487 đến nhà ông Roãn </t>
  </si>
  <si>
    <t>Đoạn từ cổng làng thôn Hải Lạng Trang xuống đến hết nhà bà Ngoan</t>
  </si>
  <si>
    <t>Đoạn từ nhà ông Hải đến hết nhà ông Vĩnh (thôn Hải Lạng Trang)</t>
  </si>
  <si>
    <t>Đoạn từ nhà ông Khoát đến hết nhà ông Đắc (thôn Hải Lạng Trang)</t>
  </si>
  <si>
    <t>Đoạn từ nhà ông Tỉnh đến hết nhà ông Thẩm (thôn Hải Lạng Trang)</t>
  </si>
  <si>
    <t>Đoạn từ nhà ông Thiêm đến hết nhà ông Thắng (thôn Hải Lạng Trang)</t>
  </si>
  <si>
    <t>Đoạn từ nhà ông Quyết đến nhà ông Thuận (Thôn Hải Lạng Trang)</t>
  </si>
  <si>
    <t>Đoạn từ nhà ông Hiển đến nhà ông Mậu, đến nhà ông Lộc, đến nhà ông Thiệp, đến nhà ông dần; từ nhà ông Việt đến nhà ông Bình (thôn Hải Lạng Trang)</t>
  </si>
  <si>
    <t>Đoạn từ nhà ôngn Đạm đến nhà ông Đàm (thôn Hải Lạng Trang)</t>
  </si>
  <si>
    <t>Đoạn từ nhà ông Yên đến nhà ông Dương (thôn Hải Lạng Trang)</t>
  </si>
  <si>
    <t>Đoạn từ nhà ông Lợi đến nhà ông Ánh, nhà ông Nhã (thôn Hải Lạng Trang)</t>
  </si>
  <si>
    <t>Đoạn từ trạm thủy nông đến đường TL 487 (thôn Hải Bình)</t>
  </si>
  <si>
    <t>Đoạn từ nhà ông Trung đến hết ruộng 2 lúa ông Phượng (thôn Hải Bình)</t>
  </si>
  <si>
    <t>Đoạn từ nhà ông Khuê xuống đến đường cửa làng thôn Hải Bình (ông Minh)</t>
  </si>
  <si>
    <t>Đoạn từ nhà ông Thuận xuống đến đường cửa làng thôn Hải Bình (ông Bạt)</t>
  </si>
  <si>
    <t>Đoạn từ nhà ông Hớn sang đến nhà ông Khuê</t>
  </si>
  <si>
    <t>Đoạn từ đền Thượng xuống đến đê Tả Đào thôn Hải Sơn (nhà bà Mỳ)</t>
  </si>
  <si>
    <t>Đoạn từ nhà ông Mỳ đến nhà ông Sô (thôn Hải Sơn)</t>
  </si>
  <si>
    <t>Đoạn từ nhà ông Sung đến nhà ông Thiếu (thôn Hải Sơn)</t>
  </si>
  <si>
    <t>Đoạn từ nhà ông Nhiên đến nhà ông Kế (thôn Hải Sơn)</t>
  </si>
  <si>
    <t>Đoạn từ ao ông Thắng đến nhà ông Chính (thôn Hải Sơn)</t>
  </si>
  <si>
    <t>Đoạn từ nhà ông Lộc xuống đến đê Tả Đào (nhà ông Huấn)</t>
  </si>
  <si>
    <t>Đoạn từ nhà ông Hiến xuống đến đê Tả Đào thôn Nam Tân Tiến (ông Hòa)</t>
  </si>
  <si>
    <t>Đoạn từ nhà bà Loan đến nhà ông Tư (thôn Nam Tân Tiến)</t>
  </si>
  <si>
    <t>Đoạn từ nhà ông Khâm đến nhà ông Quán (thôn Nam Tân Tiến)</t>
  </si>
  <si>
    <t>Đoạn từ nhà ông Doanh xuống đến đê Tả Đào thôn Nam Thanh Nghị (ông Hừng)</t>
  </si>
  <si>
    <t>Đoạn từ nhà ông Quyền xuống đến đê Tả Đào thôn Nam Thanh Nghị (ông Vịnh)</t>
  </si>
  <si>
    <t>Đoạn từ nhà ông Đĩnh đến ao ông Roan (Nam Thanh Nghị)</t>
  </si>
  <si>
    <t>Đoạn từ nhà ông Giọt xuống đến nhà ông Thuyên (Nam Thanh Nghị)</t>
  </si>
  <si>
    <t>Đoạn từ nhà ông Vượng sang đến nhà ông Vụ (Nam Thanh Nghị)</t>
  </si>
  <si>
    <t>Đoạn từ nhà ông Thông sang đến nhà ông Dương</t>
  </si>
  <si>
    <t>Đoạn từ nhà ông Tiệp sang đến nhà ông Hừng</t>
  </si>
  <si>
    <t>Đoạn từ nhà ông Thịnh sang đến ao ông Mạnh</t>
  </si>
  <si>
    <t>Đoạn từ đê Tả Đào (ông Hòe) xuống đến nhà ông Tiễu</t>
  </si>
  <si>
    <t>Đoạn từ nhà ông Đóa sang đến nhà ông Mừng</t>
  </si>
  <si>
    <t>Đoạn từ đê Tả Đào (ông Chúc) xuống đến nhà ông Luyện</t>
  </si>
  <si>
    <t>Đoạn từ đền Tây sang đến nhà ông Cải</t>
  </si>
  <si>
    <t>Đoạn từ nhà ông Ước xuống đến đê Tả Đào (ao ông Chung)</t>
  </si>
  <si>
    <t>Đoạn từ nhà ông Mô (cũ) xuống đến đường TL 487</t>
  </si>
  <si>
    <t>Đoạn từ nhà ông Hưng sang đến nhà ông Tiễu</t>
  </si>
  <si>
    <t>Đoạn từ nhà ông Ngân sang đến nhà ông Nghĩa (cũ)</t>
  </si>
  <si>
    <t>Đoạn từ nhà ông Cải xuống đến đê Tả Đào thôn Bình Long (miếu)</t>
  </si>
  <si>
    <t>Đoạn từ nhà ông Uyển đến đê Tả Đào thôn Bình Long (ông Tiệp)</t>
  </si>
  <si>
    <t>Đoạn đê bối từ nhà ông Hợp đến ngã ba giao với đê Tả Đào (đối diện nhà ông ông Chuẩn, ông Hớn)</t>
  </si>
  <si>
    <t>Đoạn từ tỉnh lộ 487 đến đường cửa làng Thôn Thượng Kỳ (nhà ông Kiệm)</t>
  </si>
  <si>
    <t>Đoạn từ tỉnh lộ 487 đến ao ông An (Thượng Kỳ)</t>
  </si>
  <si>
    <t>Đoạn từ tỉnh lộ 487 đến đường cửa làng Thôn Thượng Kỳ (nhà ông Khương)</t>
  </si>
  <si>
    <t>Đường cửa làng thôn Thượng Kỳ đoạn từ nhà ông Song đến nhà ông Thụy</t>
  </si>
  <si>
    <t>Đường cửa làng thôn Thượng Kỳ đoạn từ nhà ông Thắng sang đến nhà ông Hòa</t>
  </si>
  <si>
    <t>Đoạn từ nhà ông Lộng xuống đến nhà ông Thắng (thôn Thượng Kỳ)</t>
  </si>
  <si>
    <t>Đoạn từ nhà ông Thám đến nhà ông Quyên, đến nhà ông Minh xuống đến đường cửa làng (ông Quyết) - thôn Thượng Kỳ</t>
  </si>
  <si>
    <t>Đoạn từ nhà ông Lợi đến ao ông Minh - thôn Thượng Kỳ</t>
  </si>
  <si>
    <t>Đoạn từ nhà ông Hải xuống đến đường cửa làng (ông Dự)</t>
  </si>
  <si>
    <t>Đoạn từ nhà ông Chì xuống đến ao ông Hoan sang đến nhà bà Thúy</t>
  </si>
  <si>
    <t>Đoạn từ nhà ông Kết (cũ) sang đến đất ông Dũng xuống đến đường cửa làng (ông Tạo)</t>
  </si>
  <si>
    <t>Đoạn từ ao ông Liên xuống đến đường cửa làng (ông Cửu)</t>
  </si>
  <si>
    <t>Đoạn từ nhà ông Song xuống đến đường cửa làng (ông Hòa)</t>
  </si>
  <si>
    <t>Đoạn từ nhà ông Trung sang đến đường trục xuống thôn Hanh Thụ</t>
  </si>
  <si>
    <t>Đoạn từ nhà ông Trung xuống đường cửa làng sang đến ao ông Phúc lên đất ông Khuy</t>
  </si>
  <si>
    <t>Đoạn từ nhà bà Quý xuống đến đường cửa làng (ông Phố)</t>
  </si>
  <si>
    <t>Đoạn từ giáp thổ ông Thịnh sang đến nhà ông Dục</t>
  </si>
  <si>
    <t>Đường cửa làng từ thôn Hưng Thịnh đến thôn Hanh Thụ đoạn từ giáp kênh Minh Châu đến hết nhà ông Khá</t>
  </si>
  <si>
    <t>Đoạn từ đường tỉnh lộ 487 đến hết nhà ông Đoài - thôn Hanh Thụ</t>
  </si>
  <si>
    <t>Đoạn từ nhà ông Xương đến nhà ông Vượng (thôn Hanh Thụ)</t>
  </si>
  <si>
    <t>Đoạn từ nhà ông Đắc đến nhà ông Toản (thôn Hanh Thụ)</t>
  </si>
  <si>
    <t>Đoạn từ nhà ông Dụ đến nhà ông Ruy (thôn Hanh Thụ)</t>
  </si>
  <si>
    <t>Đoạn từ nhà bà Ngoan đến nhà ông Tân (thôn Hanh Thụ)</t>
  </si>
  <si>
    <t>Đoạn từ nhà ông Khải đến nhà ông Biêng, đến nhà ông Tấn, đến nhà ông Thụy, nhà ông Tập đến nhà bà Liên đến nhà ông Vỹ đến nhà ông Sỹ (thôn Hanh Thụ)</t>
  </si>
  <si>
    <t>Đoạn từ nhà ông Ré đến nhà ông Nhuần - thôn Hưng Đạo</t>
  </si>
  <si>
    <t>Đoạn từ ao ông Ré đến nhà ông Hiền (thôn Hanh Thụ)</t>
  </si>
  <si>
    <t>Đoạn từ nhà ông Long đến nhà ông Xương (thôn Hanh Thụ)</t>
  </si>
  <si>
    <t>Đoạn từ nhà ông Quảng (cũ) xuống đến đường cửa làng (nhà ông Sứ)</t>
  </si>
  <si>
    <t>Đoạn từ nhà ông Mộng xuống đến đường cửa làng (nhà ông Tân)</t>
  </si>
  <si>
    <t>Đoạn từ nhà bà Loan xuống đến đường cửa làng (nhà ông Dũng)</t>
  </si>
  <si>
    <t>Đoạn từ nhà bà My sang đến nhà bà Lái</t>
  </si>
  <si>
    <t>Đoạn từ ao ông Hạnh xuống đến đường cửa làng (nhà ông Hoa) - thôn Hưng Thịnh</t>
  </si>
  <si>
    <t>Đoạn từ chùa Hưng Nghĩa xuống đến đường cửa làng (nhà ông Lũy)</t>
  </si>
  <si>
    <t>Đoạn từ nhà ông Tân sang đến nhà ông Khởn (thôn Hưng Thịnh)</t>
  </si>
  <si>
    <t>Đoạn từ nhà ông Đục đến nhà ông Tam đến đường cửa làng (nhà bà Muộn) - thôn Hưng Thịnh</t>
  </si>
  <si>
    <t>Đoạn từ nhà ông Hồng sang đến nhà ông Tiến (thôn Hưng Thịnh)</t>
  </si>
  <si>
    <t>Đoạn từ ngã ba chùa Hưng Nghĩa xuống đến hết nhà ông Hiên (thôn Hưng Thịnh)</t>
  </si>
  <si>
    <t>Đoạn từ nhà ông Mộng đến nhà ông Quảng (thôn Hưng Thịnh)</t>
  </si>
  <si>
    <t>Đoạn từ nhà ông Long xuống đến đường cửa làng (nhà ông Tía)</t>
  </si>
  <si>
    <t>Đoạn từ nhà ông Ruân sang đến bờ kênh Minh Châu (thôn Hưng Thịnh)</t>
  </si>
  <si>
    <t>Đoạn từ nhà ông Phớn sang đến bờ kênh Minh Châu (thôn Hưng Thịnh)</t>
  </si>
  <si>
    <t>Đoạn từ giáp ruộng 2 lúa xuống đến hết nhà ông Việt (thôn Hưng Thịnh)</t>
  </si>
  <si>
    <t>5.3</t>
  </si>
  <si>
    <t xml:space="preserve">Khu vực Nghĩa Minh </t>
  </si>
  <si>
    <t>Đường cửa làng khu vực thôn Thắng Thượng đoạn từ đường kênh Minh Châu đến đường trục phát triển</t>
  </si>
  <si>
    <t>Đoạn từ đường trục xã (nhà ông Diễn) đến đường cửa làng (nhà ông Hoan) - xóm Đắc Ninh</t>
  </si>
  <si>
    <t>Đoạn từ đường kênh Minh Châu sang đến ao ông Vợi (xóm Đắc Ninh)</t>
  </si>
  <si>
    <t>Đoạn từ nhà ông Toản đến nhà ông Mạnh (xóm Đắc Khang)</t>
  </si>
  <si>
    <t>Đoạn từ nhà bà Thắm đến nhà ông Hưng (xóm Đắc Khang)</t>
  </si>
  <si>
    <t>Đoạn từ đường trục xã (ông Lâm) xuống đến nhà bà Ngọc (xóm Đắc Khang)</t>
  </si>
  <si>
    <t>Đoạn từ nhà ông Lâm sang đến nhà ông Khanh (xóm Đắc Khang)</t>
  </si>
  <si>
    <t>Đoạn từ đường trục xã (nhà bà Phương) đến đường TL 487</t>
  </si>
  <si>
    <t>Đoạn từ đường trục xã (nhà ông Sang) đến đường TL 487</t>
  </si>
  <si>
    <t>Đoạn từ đường trục xã (nhà ông Dĩnh) đến đường cửa làng - xóm Đắc Quý</t>
  </si>
  <si>
    <t>Đoạn từ đường trục xã (nhà ông Khởi) lên đến hết đất UB (phía bắc nhà ông Đàm) - xóm Đắc Quý</t>
  </si>
  <si>
    <t>Đoạn từ đường trục xã (ông Hương) xuống đến nhà ông Lý</t>
  </si>
  <si>
    <t>Đoạn từ nhà ông Thành xuống đến đường cửa làng</t>
  </si>
  <si>
    <t>Đoạn từ đường trục xã lên đến nhà ông Sơn sang đến ao ông Dương (xóm Đắc Phú)</t>
  </si>
  <si>
    <t>Đoạn từ đường trục xã lên đến hết nhà ông Tiến (xóm Đắc Phú)</t>
  </si>
  <si>
    <t>Đoạn từ nhà ông Tuấn sang đến nhà ông Thu (xóm Đắc Phú)</t>
  </si>
  <si>
    <t>Đoạn từ đường trục xã (nhà bà Nguyệt) đến đường cửa làng - xóm Đắc Phú</t>
  </si>
  <si>
    <t>Đoạn từ đường trục xã (nhà ông Phú) đến đường cửa làng - xóm Đắc Phú</t>
  </si>
  <si>
    <t>Đoạn từ đường trục xã (nhà ông Hòa) đến đường TL 487</t>
  </si>
  <si>
    <t>Đoạn từ nhà ông Hoành đến hết nhà bà Tâm - thôn Thượng Kỳ Tây</t>
  </si>
  <si>
    <t>Đoạn từ đường QL37B (ông Chương) đến đê Tả Đào (ông Cõn) - Thượng Kỳ Tây</t>
  </si>
  <si>
    <t>Đoạn từ đê Tả Đào (ông Hoạch) xuống đến đường cửa làng thôn Thượng Kỳ Tây (ông Hùng)</t>
  </si>
  <si>
    <t>Đoạn từ đê tả Đào thôn Thượng Kỳ Tây (nhà ông Phát) đến nhà ông Hạnh xóm Đông Bình</t>
  </si>
  <si>
    <t>Đoạn từ đê tả Đào thôn Thượng Kỳ Tây đến nhà ông Tuyến xóm Đông Bình</t>
  </si>
  <si>
    <t>Đoạn từ đường cửa làng Thượng Kỳ Tây xuống đến đường trục cửa làng Đông Mỹ (nhà ông Hùng)</t>
  </si>
  <si>
    <t>Đoạn từ nhà ông Lữu đến hết nhà ông Tâng</t>
  </si>
  <si>
    <t>Đoạn từ nhà Nhài lên đến nhà ông Sáng</t>
  </si>
  <si>
    <t>Đoạn từ đường cửa làng (nhà ông Tĩnh) lên đến nhà ông Khóm sang đến nhà ông Lang</t>
  </si>
  <si>
    <t>Đoạn từ đường cửa làng (ông Hùng) lên đến nhà ông Trình</t>
  </si>
  <si>
    <t>Đoạn từ đường quốc lộ 37B (nhà ông Chiếm) đến giáp chùa Đông Ba (nhà ông Nghị)</t>
  </si>
  <si>
    <t>Đoạn từ đường quốc lộ 37B (nhà bà Nhung) đến hết nhà ông Tuyến xóm Đông Mỹ</t>
  </si>
  <si>
    <t>Đoạn từ nhà văn hóa xóm 6 cũ xuống đến đường cửa làng (nhà ông Hạnh)</t>
  </si>
  <si>
    <t>Đoạn từ nhà ông Hải xuống đến đường cửa làng (nhà ông Hữu)</t>
  </si>
  <si>
    <t>Đoạn từ nhà ông Bằng đến nhà bà Hợi</t>
  </si>
  <si>
    <t>Đoạn từ ông Hiện sang đến nhà ông Thưởng</t>
  </si>
  <si>
    <t>Đoạn từ đường cửa làng (nhà ông Cờ) lên đến nhà ông Tiết</t>
  </si>
  <si>
    <t>Đoạn từ đường cửa làng (ông Tưởng) xuống đến nhà ông Thình sang đến nhà ông Đang</t>
  </si>
  <si>
    <t>Đoạn từ đường cửa làng (ông Lân) lên đến nhà ông Minh sang đến nhà ông Sang xuống đến đường cửa làng (nhà ông Ngờ)</t>
  </si>
  <si>
    <t>5.4</t>
  </si>
  <si>
    <t>Khu vực Hoàng Nam</t>
  </si>
  <si>
    <t>Đường cửa làng thôn Ba Hạ đoạn từ nhà ông Lương đến cửa chùa Ba Hạ</t>
  </si>
  <si>
    <t>Đường cửa làng từ nhà ô Trường thôn Hà Dương đến nhà ông Việm thôn Đông Tĩnh</t>
  </si>
  <si>
    <t>Đường làng Hưng Thịnh đoạn từ cống Hoàng Nam xuống nhà ông Huệ sang đến nhà bà Đào lên đến đền Hưng Thịnh</t>
  </si>
  <si>
    <t>Đường cửa làng thôn Phù Sa Hạ đoạn từ nhà ông Thụ đến nhà ông Khảm</t>
  </si>
  <si>
    <t>Đường ngang thôn Ba Hạ: Đoạn từ nhà Hiệp đến bà Tình, đoạn từ nhà ô Xưởng đến nhà ô Duyên, đoạn từ nhà bà Hiền đến nhà ông Thợi</t>
  </si>
  <si>
    <t>Đường sau làng Ba Hạ đoạn từ nhà ông Út đến nhà bà Biên</t>
  </si>
  <si>
    <t xml:space="preserve"> Đoạn từ chùa Đông Tĩnh đến cửa làng Đông Tĩnh</t>
  </si>
  <si>
    <t>Đường từ chùa Hà Dương đến đất ông Quý cuối làng Hà Dương</t>
  </si>
  <si>
    <t>Đường thôn Hà Dương đoạn từ nhà ô Bộ sang hết nhà ông Chiến lên đến hết nhà ông Hoản</t>
  </si>
  <si>
    <t>Đường từ nhà ông Hùng xóm Bình Thịnh sang đến nhà ông Ái xóm An Cường</t>
  </si>
  <si>
    <t>Đường từ nhà ông Toàn xóm Bình Thịnh sang đến nhà ông Hoàng xóm An Cường</t>
  </si>
  <si>
    <t>Đường xóm Bình Thịnh đoạn từ nhà bà Mai đến hết nhà ông Hiền</t>
  </si>
  <si>
    <t>Đường thôn Phù Sa Hạ đoạn từ cống Nghĩa địa đến đốc đê nhà ông Hiền</t>
  </si>
  <si>
    <t>Đường sau làng thôn Phù Sa Hạ đoạn từ nhà ông Kỉnh đến nhà ông Khảm</t>
  </si>
  <si>
    <t>Đường thôn Chương Nghĩa đoạn từ nhà ông Cân sang đến nhà ông Giảng và đến hết nhà ông Khải</t>
  </si>
  <si>
    <t>Đường thôn Chương Nghĩa đoạn từ nhà ông Xưởng lên đến cửa chùa Chương Nghĩa</t>
  </si>
  <si>
    <t>Đường cửa làng xóm Châu Thành đoạn từ nhà ông Toàn đến nhà ông Đồng</t>
  </si>
  <si>
    <t>Khu dân cư tập trung Nghĩa Thịnh</t>
  </si>
  <si>
    <t>Các thửa đất giáp đường tỉnh lộ 487</t>
  </si>
  <si>
    <t>Khu dân cư tập trung Nghĩa Minh</t>
  </si>
  <si>
    <t xml:space="preserve">Các thửa đất tiếp giáp đường QL 37B </t>
  </si>
  <si>
    <t xml:space="preserve">Các thửa đất tiếp giáp đường Tỉnh lộ 487 </t>
  </si>
  <si>
    <t xml:space="preserve">Các thửa đất còn lại </t>
  </si>
  <si>
    <t>Các tuyến đường còn lại (thuộc xã Nghĩa Minh cũ)</t>
  </si>
  <si>
    <t>Các tuyến đường còn lại (thuộc xã Nghĩa Thịnh cũ)</t>
  </si>
  <si>
    <t>Các tuyến đường còn lại (thuộc xã Hoàng Nam cũ, Nghĩa Đồng cũ)</t>
  </si>
  <si>
    <t>18. Xã Nghĩa Lâm</t>
  </si>
  <si>
    <t>Đoạn từ cầu Lâm - Hòa đến hết nghĩa trang liệt sỹ</t>
  </si>
  <si>
    <t>Đoạn từ nghĩa trang liệt sỹ đến Quỹ tín dụng nhân dân</t>
  </si>
  <si>
    <t>Đoạn từ Quỹ tín dụng đến giáp ranh xã Rạng Đông</t>
  </si>
  <si>
    <t>Đường bộ ven biển (đoạn mở mới)</t>
  </si>
  <si>
    <t>Đoạn từ nhà ông Lực đến chân cầu</t>
  </si>
  <si>
    <t>Đường Lâm Thành Hải (Phú Lợi)</t>
  </si>
  <si>
    <t>Đường cứu hộ Xóm 5 Phú Thọ từ cống ông Phúc đến cống ông Mão</t>
  </si>
  <si>
    <t>Đường Lâm - Hùng - Hải</t>
  </si>
  <si>
    <t>Từ quỹ tín dụng nhân dân đến cầu Tây Hùng</t>
  </si>
  <si>
    <t>Từ cầu Tây Hùng đến hết ranh nghĩa trang Công giáo</t>
  </si>
  <si>
    <t>Từ nghĩa trang Công giáo đến đường ra bến phà Ngọc Lâm</t>
  </si>
  <si>
    <t>Đường Lâm Thành</t>
  </si>
  <si>
    <t>Đoạn từ cầu Nguyễn Văn Trỗi đến giáp nhà ông Chiêu</t>
  </si>
  <si>
    <t>Từ nhà ông Chiêu đến giáp ranh xã Quỹ Nhất</t>
  </si>
  <si>
    <t>Đường thống nhất</t>
  </si>
  <si>
    <t>Đường Văn Lâm</t>
  </si>
  <si>
    <t>Đoạn từ giáp ranh xã Quỹ Nhất đến hết nhà ông Thực xóm 9</t>
  </si>
  <si>
    <t>Đường Khang Lâm</t>
  </si>
  <si>
    <t>Đoạn từ ông Phòng đến hết nhà ông Thiệu xóm 5</t>
  </si>
  <si>
    <t>Đoạn từ giáp ông Thiệu đến hết xóm 5</t>
  </si>
  <si>
    <t>Đường sông tiêu NĐ5: Từ ông Lĩnh đến hết xóm 7</t>
  </si>
  <si>
    <t>Đường phía tây sông âm Sa 14</t>
  </si>
  <si>
    <t>Từ cầu ông Quý đến nhà bà Huê</t>
  </si>
  <si>
    <t>Từ cầu Tây Hùng đến giáp nhà ông Hinh</t>
  </si>
  <si>
    <t>Từ nhà ông Hinh đến giáp ranh xã Quỹ Nhất</t>
  </si>
  <si>
    <t>Từ nhà ông Quyền ra Ba Đê</t>
  </si>
  <si>
    <t>Đường xóm, liên xóm rộng:</t>
  </si>
  <si>
    <t>Đường từ nhà ông Cường đến nhà bà Tuyết</t>
  </si>
  <si>
    <t>Đường từ nhà bà Chấn đến nhà ông Chương</t>
  </si>
  <si>
    <t>Đường từ nhà ông Họa đến nhà ông Minh</t>
  </si>
  <si>
    <t>Đường từ ông Quý Đến nhà bà Huê</t>
  </si>
  <si>
    <t>19. Xã Nghĩa Hưng</t>
  </si>
  <si>
    <t>Từ giáp xã Đồng Thịnh đến đầu thôn Chương Nghĩa Nghĩa Châu</t>
  </si>
  <si>
    <t>Từ đường vào thôn Chương Nghĩa đến cầu chợ Đào Khê Nghĩa Châu</t>
  </si>
  <si>
    <t>Từ giáp cầu chợ Đào Khê đến đê tả Đáy (Phú Kỳ) Nghĩa Châu</t>
  </si>
  <si>
    <t>Từ thôn Phú Kỳ đến dốc Tam Tòa</t>
  </si>
  <si>
    <t xml:space="preserve">Từ dốc Tam Tòa Nghĩa Trung đến ngã 5 đường trục </t>
  </si>
  <si>
    <t>Từ ngã 5 đường trục đến giáp cầu nghĩa Trang liệt sỹ Nghĩa Trung</t>
  </si>
  <si>
    <t>Từ nhà thờ Liêu Hải đến cầu nghĩa trang liệt sỹ Nghĩa Trung</t>
  </si>
  <si>
    <t>Từ UBND xã Nghĩa Hưng đến giáp nhà thờ Liêu Hải Nghĩa Trung</t>
  </si>
  <si>
    <t>Từ UBND xã Nghĩa Hưng đến hết siêu thị Lan Chi (Liễu Đề)</t>
  </si>
  <si>
    <t>Từ siêu thị Lan Chi Liễu Đề đến cầu phao Ninh Cường</t>
  </si>
  <si>
    <t>Từ giáp xã Quang Hưng đến hết bến xe Trung tâm Liễu Đề</t>
  </si>
  <si>
    <t>Từ giáp bến xe đến cầu 3-2 Liễu Đề</t>
  </si>
  <si>
    <t>Từ ngã 3 Liễu Đề giao với đường QL 37B (nhà ông Thanh) đến cầu Đại Tám</t>
  </si>
  <si>
    <t>Đường trục phát triển vùng kinh tế biển</t>
  </si>
  <si>
    <t>Đoạn từ giáp ranh xã Đồng Thịnh đến giáp ranh xã Nghĩa Sơn</t>
  </si>
  <si>
    <t>Đường Thái Trung</t>
  </si>
  <si>
    <t>Đoạn từ Đường Thái - Thịnh đến đền Liêu Hải</t>
  </si>
  <si>
    <r>
      <t xml:space="preserve">Đường Trung Sơn: </t>
    </r>
    <r>
      <rPr>
        <sz val="13"/>
        <color theme="1"/>
        <rFont val="Times New Roman"/>
        <family val="1"/>
      </rPr>
      <t>Đoạn từ giáp nhà ông Hòa đến miếu ông Đỗ</t>
    </r>
  </si>
  <si>
    <t>Đoạn từ dốc Tam Tòa đến giáp xã Nghĩa Sơn</t>
  </si>
  <si>
    <t>Đường trục Nghĩa Thái</t>
  </si>
  <si>
    <t>Đoạn từ cầu Nghĩa Thái đến hết trường Tiểu học Nghĩa Thái</t>
  </si>
  <si>
    <t>Đoạn từ cầu Tam thôn đến cầu Nghĩa Thái</t>
  </si>
  <si>
    <t>Đoạn từ đường cửa làng thôn 3 đến hết nhà ông Bính thôn 4 Nghĩa Thái</t>
  </si>
  <si>
    <t>Đoạn từ cầu Nghĩa Thái đến hết nhà ông Lâm thôn 4 Nghĩa Thái</t>
  </si>
  <si>
    <t>Đoạn từ giáp nhà ông Lâm thôn 4 đến miếu Tam Giang thôn 8 Nghĩa Thái</t>
  </si>
  <si>
    <t>Đường Thái Châu</t>
  </si>
  <si>
    <t>Đoạn từ cầu Nghĩa Thái đến Cống Nghĩa Châu</t>
  </si>
  <si>
    <t>Đường trục sông Thống Nhất:</t>
  </si>
  <si>
    <t>Đoạn từ cầu Tam Thôn đến giáp Thôn 11 Nghĩa Trung</t>
  </si>
  <si>
    <t>Từ Thôn 11 Nghĩa Trung đến cầu nhà ông Giảng</t>
  </si>
  <si>
    <t>Từ cầu ông Giảng Thôn 11 Nghĩa Trung đến UBND xã Nghĩa Hưng</t>
  </si>
  <si>
    <t>Từ UBND xã Nghĩa Hưng đến giáp nhà ông Chiến Nghĩa Trung</t>
  </si>
  <si>
    <t>Từ nhà ông Chiến Nghĩa Trung đến giáp bệnh viện I Nghĩa Hưng</t>
  </si>
  <si>
    <t>Đường trục Nghĩa Châu</t>
  </si>
  <si>
    <t>Từ Cống Nghĩa Châu đến giáp cầu chợ Đào Khê Nghĩa Châu</t>
  </si>
  <si>
    <t>Từ Cống Nghĩa Châu đến đê sông Đáy Nghĩa Châu</t>
  </si>
  <si>
    <t>Từ Cống Nghĩa Châu đến hết thôn Đại Kỳ Nghĩa Châu</t>
  </si>
  <si>
    <t>Khu vực Nghĩa Thái</t>
  </si>
  <si>
    <t>Đoạn từ Miếu Tam kỳ giang đến chùa Trần Hải</t>
  </si>
  <si>
    <t>Đoạn từ cầu Nghĩa Thái đến hết nhà ông Hồng thôn 6</t>
  </si>
  <si>
    <t>Đoạn từ nhà ông Thơ thôn 2 đến giáp Nghĩa Châu</t>
  </si>
  <si>
    <t>Đoạn từ cửa làng thôn 3 đến nhà ông Dũng thôn 1 Nghĩa Thái</t>
  </si>
  <si>
    <t>Đoạn từ Miếu Tam kỳ Giang đến hết nhà ông Vĩnh</t>
  </si>
  <si>
    <t>Đoạn từ nhà ông Vĩnh thôn 8 đến hết nhà ông Các thôn 8</t>
  </si>
  <si>
    <t>Đoạn từ nhà ông Các thôn 8 đến hết nhà ông Lùng thôn 8</t>
  </si>
  <si>
    <t>Đoạn từ nhà ông Khoái thôn 9 đến hết nhà ông Triển thôn 9</t>
  </si>
  <si>
    <t>Đoạn từ nhà ông Sang thôn 9 đến hết nhà ông Cần thôn 9</t>
  </si>
  <si>
    <t>Đoạn từ nhà ông Chính thôn 9 đến hết nhà ông Mạnh thôn 9</t>
  </si>
  <si>
    <t>Đoạn từ nhà ông Hồng thôn 6 đến hết nhà ông Chuyên thôn 7</t>
  </si>
  <si>
    <t>Đoạn từ nhà ông Thấu thôn 6 đến hết nhà thờ nhân hậu</t>
  </si>
  <si>
    <t>Đoạn từ nhà ông Ngôn thôn 6 đến hết nhà àng Trung thôn 7</t>
  </si>
  <si>
    <t>Đoạn từ nhà ông Song thôn 2 đến hết nhà ông Cù thôn 2</t>
  </si>
  <si>
    <t>Đoạn từ nhà ông Tiến thôn 4 đến hết nhà ông Hòa thôn 4</t>
  </si>
  <si>
    <t>Đoạn từ Chùa Trần Hải đến hết nhà ông Tộ thôn 5</t>
  </si>
  <si>
    <t>Đoạn từ nhà ông Đức thôn 5 đến hết nhà ông Sự thôn 5</t>
  </si>
  <si>
    <t>Đoạn từ nhà ông Khoát thôn 5 đến hết nhà ông Thạch thôn 5</t>
  </si>
  <si>
    <t>Đoạn từ cổng Chào thôn 5 đến hết nhà ông Thắng thôn 5</t>
  </si>
  <si>
    <t>Đoạn từ nhà bà Doanh thôn 10 đến nhà bà Thủy thôn 10</t>
  </si>
  <si>
    <t>Đoạn từ nhà ông Liểu thôn 10 đến nhà bà Bích thôn 10</t>
  </si>
  <si>
    <t>Đoạn từ nhà ông Thảnh thôn 10 đến nhà ông Thọ thôn 10</t>
  </si>
  <si>
    <t>Khu vực Liễu Đề</t>
  </si>
  <si>
    <t>Từ Cầu 3-2 đến hết ngã tư chợ Liễu Đề</t>
  </si>
  <si>
    <t>Từ ngã tư chợ Liễu Đề đến Cầu Trường mầm non</t>
  </si>
  <si>
    <t>Từ Trường mầm non Liễu Đề đến ngã 3 giao với QL37B</t>
  </si>
  <si>
    <t>Từ đường 56 cũ đến giáp nhà ông Thuần</t>
  </si>
  <si>
    <t>Từ nhà ông Thuần đến nhà xứ Liễu Đề</t>
  </si>
  <si>
    <t>Từ ngã tư trường tiểu học Liễu Đề đến ngã tư giao với QL37B (Chi Cục Thuế)</t>
  </si>
  <si>
    <t>Từ ngã tư chợ Liễu Đề đến ngã tư UBND Liễu Đề cũ</t>
  </si>
  <si>
    <t>Thôn 1: Từ ngã 3 đường tỉnh lộ 490C (bến xe) đến ngã tư chợ Liễu Đề</t>
  </si>
  <si>
    <t>Thôn 3: Đoạn từ ngã 3 TL490 dốc cầu Đại Tám đến ngã 3 giao với đường 9m khu nội thị</t>
  </si>
  <si>
    <t>Đường trục Thôn I, II, III (đoạn còn lại), TDP Đoài, Nam, Đông, Bắc</t>
  </si>
  <si>
    <t>Thôn Truc thôn Tân Thành, Nam Sơn, Nam Phú, Tân Thọ (đoạn còn lại)</t>
  </si>
  <si>
    <t>Khu vực Nghĩa Trung</t>
  </si>
  <si>
    <t>Đường trục thôn 1: Đoạn từ giáp đèn đỏ đến Đê Tả Đáy</t>
  </si>
  <si>
    <t>Đường trục thôn 4; thôn 5: Đoạn từ giáp Nghĩa Trang Liệt sỹ đến giáp nhà văn hóa thôn 4</t>
  </si>
  <si>
    <t>Đường trục thôn 5: Đoạn từ nhà ông Nhượng đến nhà ông Từu</t>
  </si>
  <si>
    <t>Đường trục thôn 6: Đoạn từ nhà Ông Bát đến nhà Bà Mai</t>
  </si>
  <si>
    <t>Đoạn từ cầu Nghĩa Trang Liệt Sỹ đến giáp nhà ông Oánh</t>
  </si>
  <si>
    <t>Đường trục thôn 7: Đoạn từ giáp đường trục đến đê Tả Đáy</t>
  </si>
  <si>
    <t>Đoạn từ giáp đường trục đến giáp nhà ông Cường</t>
  </si>
  <si>
    <t>Đường trục thôn 8 đến thôn 10: Đoạn từ giáp nhà ông Thịnh đến giáp nhà ông Chung</t>
  </si>
  <si>
    <t>Đường trục thôn 9: Đoạn từ nhà ông Thành đến giáp nhà ông Kỳ (Đường phía Nam trường Mầm non Nghĩa Trung)</t>
  </si>
  <si>
    <t>Đoạn từ giáp đường QL37B (Nhà ông Hóa đến giáp nhà ông Triệu)</t>
  </si>
  <si>
    <t>Đoạn từ giáp đường QL37B đến giáp đền thờ thôn 12</t>
  </si>
  <si>
    <t>Đường trục thôn 11: Đoạn từ giáp đường sông Thống Nhất đến giáp đường Thái Trung</t>
  </si>
  <si>
    <t>Đường trục thôn 12: Đoạn từ giáp đền thờ thôn 12 đến ngã ba Bệnh viên Nghĩa Hưng</t>
  </si>
  <si>
    <t>Khu vực Nghĩa Châu</t>
  </si>
  <si>
    <t>Đường trục thôn Tam Thắng: Đoạn từ nhà Bà Thành đến nhà ông Rĩnh</t>
  </si>
  <si>
    <t>Đoạn từ nhà ông Ngà đến nhà ông Huy</t>
  </si>
  <si>
    <t>Đoạn từ nhà ông Chuyên đến Chùa Lý Nghĩa Thượng</t>
  </si>
  <si>
    <t>Đoạn từ nhà ông Sự đến nhà ông Kim</t>
  </si>
  <si>
    <t>Đoạn từ Chùa Lý Nghĩa Thượng đến nhà bà Dần</t>
  </si>
  <si>
    <t>Đường trục thôn Đắc Thắng: Đoạn từ giáp nhà bà Chi đến giáp cống Hà Dương</t>
  </si>
  <si>
    <t>Đoạn từ giáp nhà ông Nhật đến giáp chùa Thắng Hạ</t>
  </si>
  <si>
    <t>Đoạn từ giáp nhà ông Hán đến giáp nhà ông Điệu</t>
  </si>
  <si>
    <t>Đường trục thôn Đào Khê Thượng: Đoạn từ giáp đường QL37B đến giáp đường trục</t>
  </si>
  <si>
    <t>Đoạn từ giáp đường trục đến giáp nhà ông Toàn</t>
  </si>
  <si>
    <t>Đoạn từ giáp nhà ông Huân đến giáp nhà ông Mịch (Chợ Đào Khê)</t>
  </si>
  <si>
    <t>Đường trục thôn Đào Hạ: Đoạn từ cầu Đào Khê đến nhà ông Điệp</t>
  </si>
  <si>
    <t>Đoạn từ giáp nhà ông Nam đến nhà ông Hỗ</t>
  </si>
  <si>
    <t>Đoạn từ giáp nhà bà Khải đến nhà ông Trực</t>
  </si>
  <si>
    <t>Đoạn từ giáp nhà ông Thao đến nhà ông Lạm</t>
  </si>
  <si>
    <t>Đoạn từ giáp nhà bà Đoài đến nhà ông Tiết</t>
  </si>
  <si>
    <t>Đường trục thôn Đại Kỳ: Đoạn từ giáp nhà ông Phó đến nhà ông Bơn</t>
  </si>
  <si>
    <t>Đường trục thôn Nghĩa Phú: Đoạn từ sân vận động Nghĩa Châu đến nhà bà Vui</t>
  </si>
  <si>
    <t>Đoạn từ giáp nhà thờ Lý Nghĩa Hạ đến nhà ông Đạt</t>
  </si>
  <si>
    <t>Đoạn từ giáp đê Tả Đáy đến nhà ông Thuật</t>
  </si>
  <si>
    <t>Đoạn từ nhà ông Thọ đến nhà bà Tưởng</t>
  </si>
  <si>
    <t>Đường trục thôn Hà Dương: Đoạn từ giáp nhà ông Biêng đến giáp nhà ông Vụ</t>
  </si>
  <si>
    <t>Đoạn từ giáp nhà bà Tuyết đến giáp nhà ông Thái</t>
  </si>
  <si>
    <t>Đoạn từ giáp hợp tác xã Nghĩa Châu đến giáp nhà ông Hân</t>
  </si>
  <si>
    <t>Đoạn từ nhà ông Tĩnh đến giáp nhà ông Thành</t>
  </si>
  <si>
    <t>Đoạn từ nhà ông Tự đến giáp nhà giáp ông Tuấn</t>
  </si>
  <si>
    <t>Đoạn từ nhà ông Đoàn đến giáp nhà giáp ông Tuấn</t>
  </si>
  <si>
    <t>Khu dân cư tập trung thôn Đào Thượng Nghĩa Châu</t>
  </si>
  <si>
    <t>Đường Trục phát triển</t>
  </si>
  <si>
    <t>Đường từ cống Nghĩa Châu đến giáp chợ Đào Khê</t>
  </si>
  <si>
    <t>Đường trong KDC</t>
  </si>
  <si>
    <t>Khu dân cư tập trung thôn 10 Nghĩa Trung</t>
  </si>
  <si>
    <t>Các thửa đất tiếp giáp với đường giáp Kênh Đại Tám</t>
  </si>
  <si>
    <t>Đường: D1, D2, D3, N1</t>
  </si>
  <si>
    <t>Các tuyến đường trong khu dân cư tập trung Sông Hồng Nghĩa Thái</t>
  </si>
  <si>
    <t>Khu Tái định cư xóm thôn 3 Nghĩa Trung</t>
  </si>
  <si>
    <t>Các lô tiếp giáp đường rộng trên 7m</t>
  </si>
  <si>
    <t>Các lô tiếp giáp đường rộng 5m -7m</t>
  </si>
  <si>
    <t>Khu dân cư tập trung thôn 5 Nghĩa Trung</t>
  </si>
  <si>
    <t>Các thửa đất tiếp giáp với đường giáp kênh Đại Tám</t>
  </si>
  <si>
    <t>Các lô đất quay hướng Nam</t>
  </si>
  <si>
    <t>Đường 7 m (Khu dân cư tập trung)</t>
  </si>
  <si>
    <t>Đường 9 m (Khu dân cư tập trung)</t>
  </si>
  <si>
    <t>Khu dân cư mới Thôn 1 Liễu Đề (Khu nội thị bến xe cũ)</t>
  </si>
  <si>
    <t>Đường 7m</t>
  </si>
  <si>
    <t>Đường 9m</t>
  </si>
  <si>
    <t>Khu dân cư mới Thôn 2;3 Liễu Đề (Khu nội thị cũ)</t>
  </si>
  <si>
    <t>Đường tránh Quốc lộ 37B Nghĩa Trung</t>
  </si>
  <si>
    <t>Tọa độ</t>
  </si>
  <si>
    <t>Xy=585879.81,2238448.35</t>
  </si>
  <si>
    <t>Xy=585516.70,2235943.38</t>
  </si>
  <si>
    <t>Xy=585191.43,2235555.88</t>
  </si>
  <si>
    <t>XY=585216.2681,2235616.9062</t>
  </si>
  <si>
    <t>XY=584490.3900,2234769.4046</t>
  </si>
  <si>
    <t>XY=584062.9519,2234417.9700</t>
  </si>
  <si>
    <t>XY=582334.6529,2232932.6342</t>
  </si>
  <si>
    <t>Xy=587745.37,2234522.83</t>
  </si>
  <si>
    <t>XY=585686.1421,2234208.2707</t>
  </si>
  <si>
    <t>Xy=586436.84,2239215.18</t>
  </si>
  <si>
    <t>Xy=588809.84,2238712.99</t>
  </si>
  <si>
    <t>XY=585924.7632,2233437.7805</t>
  </si>
  <si>
    <t>Xy=589025.12,2233717.10</t>
  </si>
  <si>
    <t>Xy=586224.98,2236230.49</t>
  </si>
  <si>
    <t>Xy=586501.25,2235889.05</t>
  </si>
  <si>
    <t>XY=583335.6589,2233786.1502</t>
  </si>
  <si>
    <t>XY=585939.7661,2234668.6612</t>
  </si>
  <si>
    <t>XY=584390.7445,2234149.3519</t>
  </si>
  <si>
    <t>XY=584686.6452,2237237.1903</t>
  </si>
  <si>
    <t>Xy=586161.62,2237795.86</t>
  </si>
  <si>
    <t>XY=586813.7106,2237658.8648</t>
  </si>
  <si>
    <t>XY=586570.5906,2237270.5941</t>
  </si>
  <si>
    <t>Xy=586142.47,2237526.89</t>
  </si>
  <si>
    <t>Xy=586868.39,2232741.91</t>
  </si>
  <si>
    <t>XY=586676.7214,2234019.1767</t>
  </si>
  <si>
    <t>XY=586631.3550,2234884.8577</t>
  </si>
  <si>
    <t>Xy=586030.79,2237082.86</t>
  </si>
  <si>
    <t>Xy=586179.10,2238850.11</t>
  </si>
  <si>
    <t>Xy=586255.07,2237577.35</t>
  </si>
  <si>
    <t>Xy=586221.51,2237527.95</t>
  </si>
  <si>
    <t>Xy=586217.87,2237581.85</t>
  </si>
  <si>
    <t>Xy=586214.05,2237677.73</t>
  </si>
  <si>
    <t>Xy=587391.29,2238033.64</t>
  </si>
  <si>
    <t>Xy=586920.15,2233733.13</t>
  </si>
  <si>
    <t>XY=584517.1589,2234642.4337</t>
  </si>
  <si>
    <t>XY=583747.6909,2234192.1493</t>
  </si>
  <si>
    <t>XY=585137.4783,2234458.9158</t>
  </si>
  <si>
    <t>Hệ số địa phương đề xuất</t>
  </si>
  <si>
    <t>Hệ số theo HSCN/TĐG</t>
  </si>
  <si>
    <t>Ghi chú</t>
  </si>
  <si>
    <t>4,0-5,0</t>
  </si>
  <si>
    <t>Đề xuất hệ số điều chỉnh biến động thị trường</t>
  </si>
  <si>
    <t>1,5</t>
  </si>
  <si>
    <t>1,2</t>
  </si>
  <si>
    <r>
      <t>Giá đất ở (đồng/m</t>
    </r>
    <r>
      <rPr>
        <b/>
        <vertAlign val="superscript"/>
        <sz val="13"/>
        <color theme="1"/>
        <rFont val="Times New Roman"/>
        <family val="1"/>
      </rPr>
      <t>2</t>
    </r>
    <r>
      <rPr>
        <b/>
        <sz val="13"/>
        <color theme="1"/>
        <rFont val="Times New Roman"/>
        <family val="1"/>
      </rPr>
      <t>)</t>
    </r>
  </si>
  <si>
    <r>
      <t>Giá đất ở (đồng/m</t>
    </r>
    <r>
      <rPr>
        <b/>
        <vertAlign val="superscript"/>
        <sz val="13"/>
        <rFont val="Times New Roman"/>
        <family val="1"/>
      </rPr>
      <t>2</t>
    </r>
    <r>
      <rPr>
        <b/>
        <sz val="13"/>
        <rFont val="Times New Roman"/>
        <family val="1"/>
      </rPr>
      <t>)</t>
    </r>
  </si>
  <si>
    <r>
      <t xml:space="preserve"> </t>
    </r>
    <r>
      <rPr>
        <i/>
        <sz val="13"/>
        <color theme="1"/>
        <rFont val="Times New Roman"/>
        <family val="1"/>
      </rPr>
      <t>(Kèm theo Quyết định số   /QĐ-UBND ngày   /06/2026 của Ủy ban nhân dân tỉnh Ninh Bình)</t>
    </r>
  </si>
  <si>
    <t>Dự kiến Hệ số GPMB, ĐG, TĐC</t>
  </si>
  <si>
    <t>Giá đất thị trường</t>
  </si>
  <si>
    <t>Dự kiến Hệ số GPMBB, ĐG, TĐC</t>
  </si>
  <si>
    <t>Đấu giá xem kẹt</t>
  </si>
  <si>
    <t>4.000 - 6.000</t>
  </si>
  <si>
    <t>10.000 - 27.000</t>
  </si>
  <si>
    <t>8.000 - 11.000</t>
  </si>
  <si>
    <t>Thu hồi</t>
  </si>
  <si>
    <t>Thực hiện năm 2026</t>
  </si>
  <si>
    <t xml:space="preserve">Xây dựng tuyến đường trục động lực phát triển kinh tế - xã hội tỉnh Ninh Bình (Hoa Lư - Nam Định) </t>
  </si>
  <si>
    <t>Xây dựng tuyến đường Thanh Liêm - Cao Bồ (Trục T4)</t>
  </si>
  <si>
    <t>Đường trục dọc TD07 sang Hoa Lư (Đường trục động lực)</t>
  </si>
  <si>
    <t>Đường trục động lực</t>
  </si>
  <si>
    <t>16.000-17.000</t>
  </si>
  <si>
    <t>12.000-13.000</t>
  </si>
  <si>
    <t>14.000-15.000</t>
  </si>
  <si>
    <t>13.000-14.000</t>
  </si>
  <si>
    <t>7.500-8.000</t>
  </si>
  <si>
    <t>Đấu giá 2026</t>
  </si>
  <si>
    <t>Đấu giá 2027</t>
  </si>
  <si>
    <t>Đấu giá xen kẹt</t>
  </si>
  <si>
    <t xml:space="preserve"> Khu công nghiệp Trung Thành, huyện Ý Yên, tỉnh Nam Định</t>
  </si>
  <si>
    <t>- Khu công nghiệp Trung Thành, huyện Ý Yên, tỉnh Nam Định
- TĐC Cao tốc thôn Cổ Liêu</t>
  </si>
  <si>
    <t>Cửa Thượng _ Hoàng Thiều_Yên Minh cũ</t>
  </si>
  <si>
    <t>Đầu giá làm nhà ở</t>
  </si>
  <si>
    <t>Giá trúng ĐG</t>
  </si>
  <si>
    <t>Dự án xây dựng Cầu Yếu và Cầu kết nối giai đoạn 3</t>
  </si>
  <si>
    <t>Dự án Đầu tư xây dựng hạ tầng kỹ thuật Cụm công nghiệp Thắng Cường</t>
  </si>
  <si>
    <t>Đấu giá</t>
  </si>
  <si>
    <t xml:space="preserve">Đấu giá Số:1836 /QĐ-UBND        Đồng Thịnh, ngày 24 tháng 12 năm 2025        </t>
  </si>
  <si>
    <t xml:space="preserve">QĐ Đấu giá Số1836  tháng 12 năm 2025        </t>
  </si>
  <si>
    <t xml:space="preserve">QĐ Đấu giá Số1836  tháng 12 năm 2025  </t>
  </si>
  <si>
    <t>11.000-13.000</t>
  </si>
  <si>
    <t>15.000-20.000</t>
  </si>
  <si>
    <t>12.000-15.000</t>
  </si>
  <si>
    <t>11.000-14.000</t>
  </si>
  <si>
    <t>19.000-24.000</t>
  </si>
  <si>
    <t>21.000-26.000</t>
  </si>
  <si>
    <t>30.000-40.000</t>
  </si>
  <si>
    <t>25.000-30.000</t>
  </si>
  <si>
    <t>10.000-12.000</t>
  </si>
  <si>
    <t>7.000-8.000</t>
  </si>
  <si>
    <t>6.000-8.000</t>
  </si>
  <si>
    <t>5.500-7.000</t>
  </si>
  <si>
    <t>16.000-25.000</t>
  </si>
  <si>
    <t>16.000-18.000</t>
  </si>
  <si>
    <t>9.500-12.000</t>
  </si>
  <si>
    <t>16.000-20.000</t>
  </si>
  <si>
    <t>8.000-10.000</t>
  </si>
  <si>
    <t>8.000-10.001</t>
  </si>
  <si>
    <t>18.000-25.000</t>
  </si>
  <si>
    <t xml:space="preserve">BT GPMB: Đầu tư xây dựng tuyến đường cao tốc Ninh Bình - Hải Phòng </t>
  </si>
  <si>
    <t>BT GPMB: Cải tạo đường dây 110kV Nam Ninh - Nghĩa Hưng</t>
  </si>
  <si>
    <t>Đấu giá năm 2024</t>
  </si>
  <si>
    <t>BT GPMB: Đầu tư xây dựng tuyến đường cao tốc Ninh Bình - Hải Phòng</t>
  </si>
  <si>
    <t>Tổ chức đấu giá</t>
  </si>
  <si>
    <t>Chuẩn bị đấu giá</t>
  </si>
  <si>
    <t>Đấu xen kẹt</t>
  </si>
  <si>
    <t>Đã đấu giá</t>
  </si>
  <si>
    <t>Đấu giá T3/2026</t>
  </si>
  <si>
    <t>GPMB: Cao tốc Ninh Bình - Hỉa Phòng</t>
  </si>
  <si>
    <t>Trúng đấu giá: Thôn Lịch Đông (Đợt 1) và thôn Bình Thành</t>
  </si>
  <si>
    <t>TĐC: Cao tốc Ninh Bình - Hỉa Phòng</t>
  </si>
  <si>
    <t>Trúng đấu giá xen kẹt</t>
  </si>
  <si>
    <t>Giá đất cụ thể theo QĐ 81</t>
  </si>
  <si>
    <t>Đấu giá T4/2026</t>
  </si>
  <si>
    <t>Trúng ĐG T4/2026</t>
  </si>
  <si>
    <t xml:space="preserve">BT DA: Đầu tư xây dựng tuyến đường cao tốc Ninh Bình - Hải Phòng - Đợt 2 </t>
  </si>
  <si>
    <t>Đấu giá T3/2025</t>
  </si>
  <si>
    <t>GPMB làm đấu nối KDC Hồng Thuận</t>
  </si>
  <si>
    <t>chuẩn bị đấu giá</t>
  </si>
  <si>
    <t>BT GPMB: Xây dựng đường trục trung tâm huyện Hải Hậu, đoạn qua xã Hải Hậu</t>
  </si>
  <si>
    <t>Dự kiến BT GPMB: Xây dựng tuyến đường kết nối từ đường Long Sơn đến khu dân cư tập trung số 2 Hải Phương, xã Hải Hậu</t>
  </si>
  <si>
    <t xml:space="preserve">BT GPMB: Trạm biến áp 220kv Hải Hậu và đường dây đấu nối </t>
  </si>
  <si>
    <t>Dự kiến BT GPMB: Đường kết nối từ đường Long Sơn đến khu dân cư tập trung số 2 Hải Phương</t>
  </si>
  <si>
    <t>Dự kiến BT GPMB: Xây dựng tuyến đường kết nối từ đường Long Sơn đến khu dân cư tập trung số 2 Hải Phương</t>
  </si>
  <si>
    <t>Dự kiến BT GPMB: Cải tạo, nâng cấp đường trục thôn xã Hải Hậu</t>
  </si>
  <si>
    <t>PHỤ LỤC II: 
HỆ SỐ ĐIỀU CHỈNH MỨC BIẾN ĐỘNG THỊ TRƯỜNG ĐẤT Ở TẠI NÔNG THÔN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</si>
</sst>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00_-;\-* #,##0.00_-;_-* &quot;-&quot;??_-;_-@_-"/>
    <numFmt numFmtId="166" formatCode="#,##0.0"/>
    <numFmt numFmtId="167" formatCode="0.0"/>
    <numFmt numFmtId="168" formatCode="#,##0.00\ _₫"/>
    <numFmt numFmtId="169" formatCode="_(* #,##0_);_(* \(#,##0\);_(* &quot;-&quot;??_);_(@_)"/>
  </numFmts>
  <fonts count="36" x14ac:knownFonts="1">
    <font>
      <sz val="11"/>
      <color theme="1"/>
      <name val="Arial"/>
      <family val="2"/>
      <scheme val="minor"/>
    </font>
    <font>
      <sz val="11"/>
      <color theme="1"/>
      <name val="Arial"/>
      <family val="2"/>
      <charset val="163"/>
      <scheme val="minor"/>
    </font>
    <font>
      <sz val="11"/>
      <color theme="1"/>
      <name val="Arial"/>
      <family val="2"/>
      <charset val="163"/>
      <scheme val="minor"/>
    </font>
    <font>
      <sz val="11"/>
      <color theme="1"/>
      <name val="Arial"/>
      <family val="2"/>
    </font>
    <font>
      <b/>
      <sz val="11"/>
      <color theme="1"/>
      <name val="Arial"/>
      <family val="2"/>
    </font>
    <font>
      <b/>
      <sz val="13"/>
      <color theme="1"/>
      <name val="Times New Roman"/>
      <family val="1"/>
    </font>
    <font>
      <sz val="13"/>
      <color theme="1"/>
      <name val="Times New Roman"/>
      <family val="1"/>
    </font>
    <font>
      <b/>
      <sz val="11"/>
      <color theme="1"/>
      <name val="Times New Roman"/>
      <family val="1"/>
    </font>
    <font>
      <b/>
      <sz val="13"/>
      <color rgb="FF000000"/>
      <name val="Times New Roman"/>
      <family val="1"/>
    </font>
    <font>
      <sz val="13"/>
      <color rgb="FF000000"/>
      <name val="Times New Roman"/>
      <family val="1"/>
    </font>
    <font>
      <b/>
      <i/>
      <sz val="13"/>
      <color theme="1"/>
      <name val="Times New Roman"/>
      <family val="1"/>
    </font>
    <font>
      <sz val="11"/>
      <color theme="1"/>
      <name val="Arial"/>
      <family val="2"/>
      <charset val="163"/>
      <scheme val="minor"/>
    </font>
    <font>
      <i/>
      <sz val="13"/>
      <color theme="1"/>
      <name val="Times New Roman"/>
      <family val="1"/>
    </font>
    <font>
      <i/>
      <sz val="12"/>
      <color theme="1"/>
      <name val="Times New Roman"/>
      <family val="1"/>
    </font>
    <font>
      <sz val="14"/>
      <color theme="1"/>
      <name val="Times New Roman"/>
      <family val="1"/>
    </font>
    <font>
      <b/>
      <sz val="14"/>
      <name val="Times New Roman"/>
      <family val="1"/>
    </font>
    <font>
      <b/>
      <sz val="14"/>
      <color theme="1"/>
      <name val="Times New Roman"/>
      <family val="1"/>
    </font>
    <font>
      <sz val="14"/>
      <color theme="1"/>
      <name val="Times New Roman"/>
      <family val="2"/>
      <charset val="163"/>
    </font>
    <font>
      <sz val="12"/>
      <color theme="1"/>
      <name val="Times New Roman"/>
      <family val="1"/>
    </font>
    <font>
      <sz val="12"/>
      <color theme="1"/>
      <name val="Times New Roman"/>
      <family val="2"/>
    </font>
    <font>
      <sz val="13"/>
      <color rgb="FFFF0000"/>
      <name val="Times New Roman"/>
      <family val="1"/>
    </font>
    <font>
      <sz val="11"/>
      <color theme="1"/>
      <name val="Times New Roman"/>
      <family val="1"/>
    </font>
    <font>
      <sz val="13"/>
      <color theme="1"/>
      <name val="Times New Roman"/>
      <family val="1"/>
      <scheme val="major"/>
    </font>
    <font>
      <sz val="12"/>
      <color theme="1"/>
      <name val="Arial"/>
      <family val="2"/>
    </font>
    <font>
      <b/>
      <vertAlign val="superscript"/>
      <sz val="13"/>
      <color theme="1"/>
      <name val="Times New Roman"/>
      <family val="1"/>
    </font>
    <font>
      <b/>
      <sz val="13"/>
      <name val="Times New Roman"/>
      <family val="1"/>
    </font>
    <font>
      <sz val="11"/>
      <name val="Arial"/>
      <family val="2"/>
      <charset val="163"/>
      <scheme val="minor"/>
    </font>
    <font>
      <b/>
      <vertAlign val="superscript"/>
      <sz val="13"/>
      <name val="Times New Roman"/>
      <family val="1"/>
    </font>
    <font>
      <sz val="11"/>
      <name val="Arial"/>
      <family val="2"/>
    </font>
    <font>
      <sz val="13"/>
      <name val="Times New Roman"/>
      <family val="1"/>
    </font>
    <font>
      <sz val="14"/>
      <color theme="1"/>
      <name val="Arial"/>
      <family val="2"/>
      <scheme val="minor"/>
    </font>
    <font>
      <sz val="13"/>
      <color theme="1"/>
      <name val="Arial"/>
      <family val="2"/>
      <scheme val="minor"/>
    </font>
    <font>
      <sz val="14"/>
      <name val="Arial"/>
      <family val="2"/>
      <charset val="163"/>
      <scheme val="minor"/>
    </font>
    <font>
      <sz val="11"/>
      <color theme="1"/>
      <name val="Arial"/>
      <family val="2"/>
      <scheme val="minor"/>
    </font>
    <font>
      <sz val="13"/>
      <color theme="1"/>
      <name val="Arial"/>
      <family val="2"/>
    </font>
    <font>
      <sz val="13"/>
      <color theme="1"/>
      <name val="Arial"/>
      <family val="2"/>
      <charset val="163"/>
      <scheme val="minor"/>
    </font>
  </fonts>
  <fills count="1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FF"/>
        <bgColor rgb="FFFFFFFF"/>
      </patternFill>
    </fill>
    <fill>
      <patternFill patternType="solid">
        <fgColor theme="0"/>
        <bgColor theme="0"/>
      </patternFill>
    </fill>
    <fill>
      <patternFill patternType="solid">
        <fgColor rgb="FFF2F5F8"/>
        <bgColor rgb="FFF2F5F8"/>
      </patternFill>
    </fill>
    <fill>
      <patternFill patternType="solid">
        <fgColor rgb="FFF9FAFB"/>
        <bgColor rgb="FFF9FAFB"/>
      </patternFill>
    </fill>
    <fill>
      <patternFill patternType="solid">
        <fgColor theme="0"/>
        <bgColor rgb="FFFFFF00"/>
      </patternFill>
    </fill>
    <fill>
      <patternFill patternType="solid">
        <fgColor theme="0"/>
        <bgColor rgb="FFFF9900"/>
      </patternFill>
    </fill>
    <fill>
      <patternFill patternType="solid">
        <fgColor theme="0"/>
        <bgColor rgb="FFFF0000"/>
      </patternFill>
    </fill>
  </fills>
  <borders count="22">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D9D9D9"/>
      </left>
      <right style="thin">
        <color rgb="FFD9D9D9"/>
      </right>
      <top style="thin">
        <color rgb="FFD9D9D9"/>
      </top>
      <bottom style="thin">
        <color rgb="FFD9D9D9"/>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s>
  <cellStyleXfs count="9">
    <xf numFmtId="0" fontId="0" fillId="0" borderId="0"/>
    <xf numFmtId="0" fontId="11" fillId="0" borderId="0"/>
    <xf numFmtId="0" fontId="17" fillId="0" borderId="0"/>
    <xf numFmtId="0" fontId="17" fillId="0" borderId="0"/>
    <xf numFmtId="0" fontId="17" fillId="0" borderId="0"/>
    <xf numFmtId="0" fontId="2" fillId="0" borderId="0"/>
    <xf numFmtId="0" fontId="19" fillId="0" borderId="0"/>
    <xf numFmtId="165" fontId="1" fillId="0" borderId="0" applyFont="0" applyFill="0" applyBorder="0" applyAlignment="0" applyProtection="0"/>
    <xf numFmtId="164" fontId="33" fillId="0" borderId="0" applyFont="0" applyFill="0" applyBorder="0" applyAlignment="0" applyProtection="0"/>
  </cellStyleXfs>
  <cellXfs count="417">
    <xf numFmtId="0" fontId="0" fillId="0" borderId="0" xfId="0"/>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3" fillId="0" borderId="2" xfId="0" applyFont="1" applyBorder="1" applyAlignment="1">
      <alignment vertical="center" wrapText="1"/>
    </xf>
    <xf numFmtId="0" fontId="6" fillId="0" borderId="2" xfId="0" applyFont="1" applyBorder="1" applyAlignment="1">
      <alignment vertical="center" wrapText="1"/>
    </xf>
    <xf numFmtId="3" fontId="6" fillId="0" borderId="2" xfId="0" applyNumberFormat="1" applyFont="1" applyBorder="1" applyAlignment="1">
      <alignment horizontal="center" vertical="center" wrapText="1"/>
    </xf>
    <xf numFmtId="0" fontId="6" fillId="0" borderId="2" xfId="0" applyFont="1" applyBorder="1" applyAlignment="1">
      <alignment vertical="center"/>
    </xf>
    <xf numFmtId="3" fontId="6" fillId="0" borderId="2" xfId="0" applyNumberFormat="1" applyFont="1" applyBorder="1" applyAlignment="1">
      <alignment horizontal="center" vertical="center"/>
    </xf>
    <xf numFmtId="0" fontId="0" fillId="0" borderId="0" xfId="0" applyAlignment="1">
      <alignment vertical="center"/>
    </xf>
    <xf numFmtId="0" fontId="7" fillId="0" borderId="0" xfId="0" applyFont="1"/>
    <xf numFmtId="0" fontId="5" fillId="0" borderId="2" xfId="0" applyFont="1" applyBorder="1" applyAlignment="1">
      <alignment vertical="center"/>
    </xf>
    <xf numFmtId="0" fontId="5" fillId="0" borderId="0" xfId="0" applyFont="1" applyAlignment="1">
      <alignment vertical="center"/>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2" xfId="0" applyFont="1" applyFill="1" applyBorder="1" applyAlignment="1">
      <alignment vertical="center" wrapText="1"/>
    </xf>
    <xf numFmtId="0" fontId="3" fillId="2" borderId="2" xfId="0" applyFont="1" applyFill="1" applyBorder="1" applyAlignment="1">
      <alignment vertical="center" wrapText="1"/>
    </xf>
    <xf numFmtId="0" fontId="9" fillId="2" borderId="2" xfId="0" applyFont="1" applyFill="1" applyBorder="1" applyAlignment="1">
      <alignment vertical="center" wrapText="1"/>
    </xf>
    <xf numFmtId="3" fontId="9" fillId="2"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10" fillId="0" borderId="2" xfId="0" applyFont="1" applyBorder="1" applyAlignment="1">
      <alignment vertical="center" wrapText="1"/>
    </xf>
    <xf numFmtId="0" fontId="3" fillId="0" borderId="2" xfId="0" applyFont="1" applyBorder="1" applyAlignment="1">
      <alignment vertical="center"/>
    </xf>
    <xf numFmtId="0" fontId="6" fillId="0" borderId="0" xfId="0" applyFont="1"/>
    <xf numFmtId="0" fontId="6" fillId="2" borderId="2" xfId="0" applyFont="1" applyFill="1" applyBorder="1" applyAlignment="1">
      <alignment vertical="center" wrapText="1"/>
    </xf>
    <xf numFmtId="3" fontId="9" fillId="2" borderId="2" xfId="0" applyNumberFormat="1" applyFont="1" applyFill="1" applyBorder="1" applyAlignment="1">
      <alignment horizontal="center" vertical="center"/>
    </xf>
    <xf numFmtId="0" fontId="9" fillId="2" borderId="2" xfId="0" applyFont="1" applyFill="1" applyBorder="1" applyAlignment="1">
      <alignment vertical="center"/>
    </xf>
    <xf numFmtId="3" fontId="5" fillId="0" borderId="2" xfId="0" applyNumberFormat="1" applyFont="1" applyBorder="1" applyAlignment="1">
      <alignment horizontal="center" vertical="center" wrapText="1"/>
    </xf>
    <xf numFmtId="0" fontId="6" fillId="2" borderId="2" xfId="0" applyFont="1" applyFill="1" applyBorder="1" applyAlignment="1">
      <alignment vertical="center"/>
    </xf>
    <xf numFmtId="0" fontId="11" fillId="0" borderId="0" xfId="1" applyAlignment="1">
      <alignment vertical="center"/>
    </xf>
    <xf numFmtId="0" fontId="11" fillId="0" borderId="0" xfId="1"/>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0" fontId="5" fillId="0" borderId="2" xfId="1" applyFont="1" applyBorder="1" applyAlignment="1">
      <alignment vertical="center" wrapText="1"/>
    </xf>
    <xf numFmtId="0" fontId="4" fillId="0" borderId="2" xfId="1" applyFont="1" applyBorder="1" applyAlignment="1">
      <alignment vertical="center" wrapText="1"/>
    </xf>
    <xf numFmtId="3" fontId="5" fillId="0" borderId="2" xfId="1" applyNumberFormat="1" applyFont="1" applyBorder="1" applyAlignment="1">
      <alignment horizontal="center" vertical="center" wrapText="1"/>
    </xf>
    <xf numFmtId="0" fontId="6" fillId="0" borderId="2" xfId="1" applyFont="1" applyBorder="1" applyAlignment="1">
      <alignment vertical="center" wrapText="1"/>
    </xf>
    <xf numFmtId="3" fontId="6" fillId="0" borderId="2" xfId="1" applyNumberFormat="1" applyFont="1" applyBorder="1" applyAlignment="1">
      <alignment horizontal="center" vertical="center" wrapText="1"/>
    </xf>
    <xf numFmtId="0" fontId="3" fillId="0" borderId="2" xfId="1" applyFont="1" applyBorder="1" applyAlignment="1">
      <alignment vertical="center" wrapText="1"/>
    </xf>
    <xf numFmtId="3" fontId="6" fillId="0" borderId="2" xfId="1" applyNumberFormat="1" applyFont="1" applyBorder="1" applyAlignment="1">
      <alignment horizontal="center" vertical="center"/>
    </xf>
    <xf numFmtId="0" fontId="6" fillId="2" borderId="2" xfId="1" applyFont="1" applyFill="1" applyBorder="1" applyAlignment="1">
      <alignment vertical="center" wrapText="1"/>
    </xf>
    <xf numFmtId="0" fontId="5" fillId="0" borderId="2" xfId="1" applyFont="1" applyBorder="1" applyAlignment="1">
      <alignment vertical="center"/>
    </xf>
    <xf numFmtId="0" fontId="6" fillId="0" borderId="2" xfId="1" applyFont="1" applyBorder="1" applyAlignment="1">
      <alignment horizontal="center" vertical="center" wrapText="1"/>
    </xf>
    <xf numFmtId="0" fontId="11" fillId="0" borderId="2" xfId="1" applyBorder="1"/>
    <xf numFmtId="0" fontId="3" fillId="0" borderId="2" xfId="1" applyFont="1" applyBorder="1" applyAlignment="1">
      <alignment vertical="center"/>
    </xf>
    <xf numFmtId="0" fontId="5" fillId="2" borderId="2" xfId="1" applyFont="1" applyFill="1" applyBorder="1" applyAlignment="1">
      <alignment horizontal="center" vertical="center" wrapText="1"/>
    </xf>
    <xf numFmtId="0" fontId="5" fillId="2" borderId="2" xfId="1" applyFont="1" applyFill="1" applyBorder="1" applyAlignment="1">
      <alignment vertical="center" wrapText="1"/>
    </xf>
    <xf numFmtId="0" fontId="3" fillId="2" borderId="2" xfId="1" applyFont="1" applyFill="1" applyBorder="1" applyAlignment="1">
      <alignment vertical="center" wrapText="1"/>
    </xf>
    <xf numFmtId="3" fontId="6" fillId="2" borderId="2" xfId="1" applyNumberFormat="1" applyFont="1" applyFill="1" applyBorder="1" applyAlignment="1">
      <alignment horizontal="center" vertical="center" wrapText="1"/>
    </xf>
    <xf numFmtId="3" fontId="6" fillId="2" borderId="2" xfId="1" applyNumberFormat="1" applyFont="1" applyFill="1" applyBorder="1" applyAlignment="1">
      <alignment horizontal="center" vertical="center"/>
    </xf>
    <xf numFmtId="3" fontId="6" fillId="2" borderId="2" xfId="1" applyNumberFormat="1" applyFont="1" applyFill="1" applyBorder="1" applyAlignment="1">
      <alignment vertical="center"/>
    </xf>
    <xf numFmtId="3" fontId="6" fillId="2" borderId="2" xfId="1" applyNumberFormat="1" applyFont="1" applyFill="1" applyBorder="1" applyAlignment="1">
      <alignment vertical="center" wrapText="1"/>
    </xf>
    <xf numFmtId="0" fontId="5" fillId="2" borderId="2" xfId="1" applyFont="1" applyFill="1" applyBorder="1" applyAlignment="1">
      <alignment horizontal="center" vertical="center"/>
    </xf>
    <xf numFmtId="0" fontId="6" fillId="2" borderId="2" xfId="1" applyFont="1" applyFill="1" applyBorder="1" applyAlignment="1">
      <alignment horizontal="center" vertical="center" wrapText="1"/>
    </xf>
    <xf numFmtId="0" fontId="6" fillId="0" borderId="2" xfId="1" applyFont="1" applyBorder="1" applyAlignment="1">
      <alignment horizontal="justify" vertical="center" wrapText="1"/>
    </xf>
    <xf numFmtId="0" fontId="6" fillId="0" borderId="2" xfId="1" applyFont="1" applyBorder="1" applyAlignment="1">
      <alignment horizontal="center" vertical="center"/>
    </xf>
    <xf numFmtId="0" fontId="6" fillId="0" borderId="2" xfId="1" applyFont="1" applyBorder="1" applyAlignment="1">
      <alignment vertical="center"/>
    </xf>
    <xf numFmtId="0" fontId="10" fillId="0" borderId="2" xfId="1" applyFont="1" applyBorder="1" applyAlignment="1">
      <alignment horizontal="center" vertical="center" wrapText="1"/>
    </xf>
    <xf numFmtId="0" fontId="12" fillId="0" borderId="2" xfId="1" applyFont="1" applyBorder="1" applyAlignment="1">
      <alignment vertical="center" wrapText="1"/>
    </xf>
    <xf numFmtId="3" fontId="12" fillId="0" borderId="2" xfId="1" applyNumberFormat="1" applyFont="1" applyBorder="1" applyAlignment="1">
      <alignment horizontal="center" vertical="center" wrapText="1"/>
    </xf>
    <xf numFmtId="0" fontId="6" fillId="0" borderId="2" xfId="1" applyFont="1" applyBorder="1" applyAlignment="1">
      <alignment horizontal="justify" vertical="center"/>
    </xf>
    <xf numFmtId="0" fontId="10" fillId="0" borderId="2" xfId="1" applyFont="1" applyBorder="1" applyAlignment="1">
      <alignment vertical="center" wrapText="1"/>
    </xf>
    <xf numFmtId="0" fontId="14" fillId="0" borderId="2" xfId="0" applyFont="1" applyBorder="1" applyAlignment="1">
      <alignment horizontal="center" vertical="center" wrapText="1"/>
    </xf>
    <xf numFmtId="0" fontId="5" fillId="0" borderId="0" xfId="1" applyFont="1" applyAlignment="1">
      <alignment horizontal="center" vertical="center"/>
    </xf>
    <xf numFmtId="0" fontId="13" fillId="0" borderId="0" xfId="1" applyFont="1" applyAlignment="1">
      <alignment horizontal="right" vertical="center"/>
    </xf>
    <xf numFmtId="0" fontId="5" fillId="0" borderId="0" xfId="1" applyFont="1" applyAlignment="1">
      <alignment horizontal="left" vertical="center"/>
    </xf>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0" fontId="5" fillId="0" borderId="2" xfId="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8" fillId="2" borderId="2" xfId="0" applyFont="1" applyFill="1" applyBorder="1" applyAlignment="1">
      <alignment horizontal="center" vertical="center" wrapText="1"/>
    </xf>
    <xf numFmtId="0" fontId="3" fillId="0" borderId="0" xfId="1" applyFont="1" applyBorder="1" applyAlignment="1">
      <alignment vertical="center" wrapText="1"/>
    </xf>
    <xf numFmtId="166" fontId="6" fillId="0" borderId="2" xfId="1" applyNumberFormat="1" applyFont="1" applyBorder="1" applyAlignment="1">
      <alignment horizontal="center" vertical="center" wrapText="1"/>
    </xf>
    <xf numFmtId="166" fontId="5" fillId="0" borderId="2" xfId="1" applyNumberFormat="1" applyFont="1" applyBorder="1" applyAlignment="1">
      <alignment horizontal="center" vertical="center" wrapText="1"/>
    </xf>
    <xf numFmtId="0" fontId="5" fillId="0" borderId="0" xfId="1" applyFont="1" applyBorder="1" applyAlignment="1">
      <alignment horizontal="left" vertical="center"/>
    </xf>
    <xf numFmtId="0" fontId="20" fillId="0" borderId="2" xfId="1" applyFont="1" applyBorder="1" applyAlignment="1">
      <alignment vertical="center" wrapText="1"/>
    </xf>
    <xf numFmtId="4" fontId="6" fillId="0" borderId="2" xfId="1" applyNumberFormat="1" applyFont="1" applyBorder="1" applyAlignment="1">
      <alignment horizontal="center" vertical="center" wrapText="1"/>
    </xf>
    <xf numFmtId="0" fontId="5" fillId="0" borderId="0" xfId="1" applyFont="1" applyBorder="1" applyAlignment="1">
      <alignment horizontal="left" vertical="center" wrapText="1"/>
    </xf>
    <xf numFmtId="0" fontId="5" fillId="0" borderId="0" xfId="1" applyFont="1" applyAlignment="1">
      <alignment horizontal="left" vertical="center" wrapText="1"/>
    </xf>
    <xf numFmtId="0" fontId="11" fillId="0" borderId="0" xfId="1" applyAlignment="1">
      <alignment horizontal="center" vertical="center"/>
    </xf>
    <xf numFmtId="0" fontId="5" fillId="2" borderId="0" xfId="1" applyFont="1" applyFill="1" applyBorder="1" applyAlignment="1">
      <alignment horizontal="left" vertical="center" wrapText="1"/>
    </xf>
    <xf numFmtId="4" fontId="6" fillId="2" borderId="2" xfId="1" applyNumberFormat="1" applyFont="1" applyFill="1" applyBorder="1" applyAlignment="1">
      <alignment horizontal="center" vertical="center" wrapText="1"/>
    </xf>
    <xf numFmtId="166" fontId="3" fillId="0" borderId="2" xfId="1" applyNumberFormat="1" applyFont="1" applyBorder="1" applyAlignment="1">
      <alignment vertical="center" wrapText="1"/>
    </xf>
    <xf numFmtId="0" fontId="21" fillId="0" borderId="2" xfId="1" applyFont="1" applyBorder="1" applyAlignment="1">
      <alignment vertical="center" wrapText="1"/>
    </xf>
    <xf numFmtId="167" fontId="22" fillId="0" borderId="2" xfId="1" applyNumberFormat="1" applyFont="1" applyBorder="1" applyAlignment="1">
      <alignment horizontal="center" vertical="center" wrapText="1"/>
    </xf>
    <xf numFmtId="166" fontId="11" fillId="0" borderId="2" xfId="1" applyNumberFormat="1" applyBorder="1"/>
    <xf numFmtId="166" fontId="22" fillId="0" borderId="2" xfId="1" applyNumberFormat="1" applyFont="1" applyBorder="1" applyAlignment="1">
      <alignment horizontal="center" vertical="center"/>
    </xf>
    <xf numFmtId="0" fontId="22" fillId="0" borderId="4" xfId="1" applyFont="1" applyBorder="1" applyAlignment="1">
      <alignment horizontal="center" vertical="center"/>
    </xf>
    <xf numFmtId="0" fontId="11" fillId="0" borderId="4" xfId="1" applyBorder="1"/>
    <xf numFmtId="166" fontId="6" fillId="0" borderId="13" xfId="0" applyNumberFormat="1" applyFont="1" applyBorder="1" applyAlignment="1">
      <alignment horizontal="center" vertical="center" wrapText="1"/>
    </xf>
    <xf numFmtId="4" fontId="6" fillId="0" borderId="2" xfId="0" applyNumberFormat="1" applyFont="1" applyBorder="1" applyAlignment="1">
      <alignment horizontal="center" vertical="center" wrapText="1"/>
    </xf>
    <xf numFmtId="4" fontId="20" fillId="0" borderId="2" xfId="0" applyNumberFormat="1" applyFont="1" applyBorder="1" applyAlignment="1">
      <alignment horizontal="center" vertical="center" wrapText="1"/>
    </xf>
    <xf numFmtId="0" fontId="0" fillId="0" borderId="0" xfId="0" applyAlignment="1">
      <alignment horizontal="center" vertical="center"/>
    </xf>
    <xf numFmtId="0" fontId="21" fillId="0" borderId="2" xfId="1" applyFont="1" applyBorder="1"/>
    <xf numFmtId="166" fontId="9" fillId="4" borderId="12" xfId="0" applyNumberFormat="1" applyFont="1" applyFill="1" applyBorder="1" applyAlignment="1">
      <alignment horizontal="center" vertical="center" wrapText="1"/>
    </xf>
    <xf numFmtId="166" fontId="9" fillId="4" borderId="2"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166" fontId="6" fillId="4" borderId="12" xfId="0" applyNumberFormat="1" applyFont="1" applyFill="1" applyBorder="1" applyAlignment="1">
      <alignment vertical="center" wrapText="1"/>
    </xf>
    <xf numFmtId="166" fontId="6" fillId="0" borderId="12" xfId="0" applyNumberFormat="1" applyFont="1" applyBorder="1" applyAlignment="1">
      <alignment vertical="center" wrapText="1"/>
    </xf>
    <xf numFmtId="166" fontId="6" fillId="0" borderId="2" xfId="0" applyNumberFormat="1" applyFont="1" applyBorder="1" applyAlignment="1">
      <alignment horizontal="center" vertical="center" wrapText="1"/>
    </xf>
    <xf numFmtId="166" fontId="3" fillId="0" borderId="2" xfId="0" applyNumberFormat="1" applyFont="1" applyBorder="1" applyAlignment="1">
      <alignment vertical="center" wrapText="1"/>
    </xf>
    <xf numFmtId="0" fontId="16" fillId="0" borderId="0" xfId="0" applyFont="1" applyAlignment="1">
      <alignment vertical="center"/>
    </xf>
    <xf numFmtId="166" fontId="18" fillId="0" borderId="12" xfId="0" applyNumberFormat="1" applyFont="1" applyBorder="1" applyAlignment="1">
      <alignment horizontal="center" vertical="center" wrapText="1"/>
    </xf>
    <xf numFmtId="0" fontId="23" fillId="0" borderId="12" xfId="0" applyFont="1" applyBorder="1" applyAlignment="1">
      <alignment vertical="center" wrapText="1"/>
    </xf>
    <xf numFmtId="3" fontId="18" fillId="0" borderId="12" xfId="0" applyNumberFormat="1" applyFont="1" applyBorder="1" applyAlignment="1">
      <alignment horizontal="center" vertical="center" wrapText="1"/>
    </xf>
    <xf numFmtId="0" fontId="5" fillId="0" borderId="2" xfId="1" applyFont="1" applyBorder="1" applyAlignment="1">
      <alignment horizontal="center" vertical="center" wrapText="1"/>
    </xf>
    <xf numFmtId="0" fontId="5" fillId="0" borderId="0" xfId="1" applyFont="1" applyBorder="1" applyAlignment="1">
      <alignment horizontal="left" vertical="center"/>
    </xf>
    <xf numFmtId="0" fontId="25" fillId="0" borderId="0" xfId="1" applyFont="1" applyAlignment="1">
      <alignment horizontal="left" vertical="center"/>
    </xf>
    <xf numFmtId="0" fontId="26" fillId="0" borderId="0" xfId="1" applyFont="1"/>
    <xf numFmtId="0" fontId="25" fillId="0" borderId="2" xfId="1" applyFont="1" applyBorder="1" applyAlignment="1">
      <alignment vertical="center" wrapText="1"/>
    </xf>
    <xf numFmtId="0" fontId="28" fillId="0" borderId="2" xfId="1" applyFont="1" applyBorder="1" applyAlignment="1">
      <alignment vertical="center" wrapText="1"/>
    </xf>
    <xf numFmtId="0" fontId="29" fillId="0" borderId="2" xfId="1" applyFont="1" applyBorder="1" applyAlignment="1">
      <alignment vertical="center" wrapText="1"/>
    </xf>
    <xf numFmtId="3" fontId="29" fillId="0" borderId="2" xfId="1" applyNumberFormat="1" applyFont="1" applyBorder="1" applyAlignment="1">
      <alignment horizontal="center" vertical="center" wrapText="1"/>
    </xf>
    <xf numFmtId="166" fontId="29" fillId="0" borderId="2" xfId="1" applyNumberFormat="1" applyFont="1" applyBorder="1" applyAlignment="1">
      <alignment horizontal="center" vertical="center" wrapText="1"/>
    </xf>
    <xf numFmtId="0" fontId="25" fillId="0" borderId="2" xfId="1" applyFont="1" applyBorder="1" applyAlignment="1">
      <alignment vertical="center"/>
    </xf>
    <xf numFmtId="0" fontId="29" fillId="0" borderId="2" xfId="1" applyFont="1" applyBorder="1" applyAlignment="1">
      <alignment horizontal="center" vertical="center" wrapText="1"/>
    </xf>
    <xf numFmtId="0" fontId="25" fillId="0" borderId="0" xfId="1" applyFont="1" applyBorder="1" applyAlignment="1">
      <alignment horizontal="left" vertical="center"/>
    </xf>
    <xf numFmtId="4" fontId="29" fillId="0" borderId="2" xfId="1" applyNumberFormat="1" applyFont="1" applyBorder="1" applyAlignment="1">
      <alignment horizontal="center" vertical="center" wrapText="1"/>
    </xf>
    <xf numFmtId="4" fontId="28" fillId="0" borderId="2" xfId="1" applyNumberFormat="1" applyFont="1" applyBorder="1" applyAlignment="1">
      <alignment vertical="center" wrapText="1"/>
    </xf>
    <xf numFmtId="0" fontId="26" fillId="0" borderId="0" xfId="1" applyFont="1" applyBorder="1"/>
    <xf numFmtId="0" fontId="6" fillId="0" borderId="0" xfId="0" applyFont="1" applyAlignment="1">
      <alignment vertical="center"/>
    </xf>
    <xf numFmtId="0" fontId="30" fillId="0" borderId="0" xfId="0" applyFont="1"/>
    <xf numFmtId="0" fontId="31" fillId="0" borderId="0" xfId="0" applyFont="1"/>
    <xf numFmtId="0" fontId="16" fillId="0" borderId="0" xfId="1" applyFont="1" applyAlignment="1">
      <alignment vertical="center"/>
    </xf>
    <xf numFmtId="0" fontId="15" fillId="0" borderId="0" xfId="1" applyFont="1" applyAlignment="1">
      <alignment horizontal="left" vertical="center"/>
    </xf>
    <xf numFmtId="0" fontId="32" fillId="0" borderId="0" xfId="1" applyFont="1"/>
    <xf numFmtId="0" fontId="5" fillId="0" borderId="0" xfId="1" applyFont="1" applyAlignment="1">
      <alignment horizontal="center" vertical="center"/>
    </xf>
    <xf numFmtId="0" fontId="13" fillId="0" borderId="0" xfId="1" applyFont="1" applyAlignment="1">
      <alignment horizontal="right" vertical="center"/>
    </xf>
    <xf numFmtId="0" fontId="5" fillId="0" borderId="0" xfId="1" applyFont="1" applyAlignment="1">
      <alignment horizontal="left" vertical="center"/>
    </xf>
    <xf numFmtId="0" fontId="5" fillId="0" borderId="2" xfId="1" applyFont="1" applyBorder="1" applyAlignment="1">
      <alignment horizontal="center" vertical="center" wrapText="1"/>
    </xf>
    <xf numFmtId="0" fontId="15" fillId="0" borderId="0" xfId="1" applyFont="1" applyAlignment="1">
      <alignment horizontal="left" vertical="center"/>
    </xf>
    <xf numFmtId="0" fontId="5" fillId="0" borderId="2" xfId="0" applyFont="1" applyBorder="1" applyAlignment="1">
      <alignment horizontal="center" vertical="center" wrapText="1"/>
    </xf>
    <xf numFmtId="2" fontId="13" fillId="0" borderId="0" xfId="1" applyNumberFormat="1" applyFont="1" applyAlignment="1">
      <alignment horizontal="right" vertical="center"/>
    </xf>
    <xf numFmtId="2" fontId="4" fillId="0" borderId="2" xfId="1" applyNumberFormat="1" applyFont="1" applyBorder="1" applyAlignment="1">
      <alignment vertical="center" wrapText="1"/>
    </xf>
    <xf numFmtId="2" fontId="6" fillId="0" borderId="2" xfId="1" applyNumberFormat="1" applyFont="1" applyBorder="1" applyAlignment="1">
      <alignment horizontal="center" vertical="center" wrapText="1"/>
    </xf>
    <xf numFmtId="2" fontId="11" fillId="0" borderId="0" xfId="1" applyNumberFormat="1"/>
    <xf numFmtId="2" fontId="5" fillId="0" borderId="0" xfId="1" applyNumberFormat="1" applyFont="1" applyAlignment="1">
      <alignment horizontal="left" vertical="center"/>
    </xf>
    <xf numFmtId="2" fontId="3" fillId="0" borderId="2" xfId="1" applyNumberFormat="1" applyFont="1" applyBorder="1" applyAlignment="1">
      <alignment vertical="center" wrapText="1"/>
    </xf>
    <xf numFmtId="2" fontId="15" fillId="0" borderId="0" xfId="1" applyNumberFormat="1" applyFont="1" applyAlignment="1">
      <alignment horizontal="left" vertical="center"/>
    </xf>
    <xf numFmtId="2" fontId="28" fillId="0" borderId="2" xfId="1" applyNumberFormat="1" applyFont="1" applyBorder="1" applyAlignment="1">
      <alignment vertical="center" wrapText="1"/>
    </xf>
    <xf numFmtId="2" fontId="29" fillId="0" borderId="2" xfId="1" applyNumberFormat="1" applyFont="1" applyBorder="1" applyAlignment="1">
      <alignment horizontal="center" vertical="center" wrapText="1"/>
    </xf>
    <xf numFmtId="2" fontId="26" fillId="0" borderId="0" xfId="1" applyNumberFormat="1" applyFont="1"/>
    <xf numFmtId="2" fontId="5" fillId="0" borderId="0" xfId="1" applyNumberFormat="1" applyFont="1" applyBorder="1" applyAlignment="1">
      <alignment horizontal="left" vertical="center"/>
    </xf>
    <xf numFmtId="2" fontId="3" fillId="0" borderId="2" xfId="1" applyNumberFormat="1" applyFont="1" applyBorder="1" applyAlignment="1">
      <alignment vertical="center"/>
    </xf>
    <xf numFmtId="2" fontId="22" fillId="0" borderId="2" xfId="1" applyNumberFormat="1" applyFont="1" applyBorder="1" applyAlignment="1">
      <alignment horizontal="center" vertical="center"/>
    </xf>
    <xf numFmtId="2" fontId="11" fillId="0" borderId="0" xfId="1" applyNumberFormat="1" applyAlignment="1"/>
    <xf numFmtId="2" fontId="11" fillId="0" borderId="2" xfId="1" applyNumberFormat="1" applyBorder="1"/>
    <xf numFmtId="2" fontId="22" fillId="0" borderId="4" xfId="1" applyNumberFormat="1" applyFont="1" applyBorder="1" applyAlignment="1">
      <alignment horizontal="center" vertical="center"/>
    </xf>
    <xf numFmtId="2" fontId="11" fillId="0" borderId="4" xfId="1" applyNumberFormat="1" applyBorder="1"/>
    <xf numFmtId="2" fontId="6" fillId="0" borderId="13" xfId="0" applyNumberFormat="1" applyFont="1" applyBorder="1" applyAlignment="1">
      <alignment horizontal="center" vertical="center" wrapText="1"/>
    </xf>
    <xf numFmtId="2" fontId="21" fillId="0" borderId="2" xfId="1" applyNumberFormat="1" applyFont="1" applyBorder="1" applyAlignment="1">
      <alignment vertical="center" wrapText="1"/>
    </xf>
    <xf numFmtId="2" fontId="9" fillId="4" borderId="2" xfId="0" applyNumberFormat="1" applyFont="1" applyFill="1" applyBorder="1" applyAlignment="1">
      <alignment horizontal="center" vertical="center" wrapText="1"/>
    </xf>
    <xf numFmtId="2" fontId="21" fillId="0" borderId="2" xfId="1" applyNumberFormat="1" applyFont="1" applyBorder="1"/>
    <xf numFmtId="168" fontId="5" fillId="0" borderId="0" xfId="1" applyNumberFormat="1" applyFont="1" applyBorder="1" applyAlignment="1">
      <alignment horizontal="left" vertical="center"/>
    </xf>
    <xf numFmtId="168" fontId="3" fillId="0" borderId="2" xfId="1" applyNumberFormat="1" applyFont="1" applyBorder="1" applyAlignment="1">
      <alignment vertical="center" wrapText="1"/>
    </xf>
    <xf numFmtId="168" fontId="11" fillId="0" borderId="0" xfId="1" applyNumberFormat="1"/>
    <xf numFmtId="2" fontId="9" fillId="4" borderId="12" xfId="0" applyNumberFormat="1" applyFont="1" applyFill="1" applyBorder="1" applyAlignment="1">
      <alignment horizontal="center" vertical="center" wrapText="1"/>
    </xf>
    <xf numFmtId="2" fontId="6" fillId="4" borderId="12" xfId="0" applyNumberFormat="1" applyFont="1" applyFill="1" applyBorder="1" applyAlignment="1">
      <alignment vertical="center" wrapText="1"/>
    </xf>
    <xf numFmtId="2" fontId="6" fillId="0" borderId="12" xfId="0" applyNumberFormat="1" applyFont="1" applyBorder="1" applyAlignment="1">
      <alignment vertical="center" wrapText="1"/>
    </xf>
    <xf numFmtId="2" fontId="6" fillId="0" borderId="2" xfId="0" applyNumberFormat="1" applyFont="1" applyBorder="1" applyAlignment="1">
      <alignment horizontal="center" vertical="center" wrapText="1"/>
    </xf>
    <xf numFmtId="2" fontId="3" fillId="0" borderId="2" xfId="0" applyNumberFormat="1" applyFont="1" applyBorder="1" applyAlignment="1">
      <alignment vertical="center" wrapText="1"/>
    </xf>
    <xf numFmtId="2" fontId="18" fillId="0" borderId="12" xfId="0" applyNumberFormat="1" applyFont="1" applyBorder="1" applyAlignment="1">
      <alignment horizontal="center" vertical="center" wrapText="1"/>
    </xf>
    <xf numFmtId="2" fontId="23" fillId="0" borderId="12" xfId="0" applyNumberFormat="1" applyFont="1" applyBorder="1" applyAlignment="1">
      <alignment vertical="center" wrapText="1"/>
    </xf>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0" fontId="25" fillId="0" borderId="2" xfId="1" applyFont="1" applyBorder="1" applyAlignment="1">
      <alignment horizontal="center" vertical="center"/>
    </xf>
    <xf numFmtId="0" fontId="25" fillId="0" borderId="2" xfId="1" applyFont="1" applyBorder="1" applyAlignment="1">
      <alignment horizontal="center" vertical="center" wrapText="1"/>
    </xf>
    <xf numFmtId="0" fontId="5" fillId="0" borderId="0" xfId="1" applyFont="1" applyBorder="1" applyAlignment="1">
      <alignment horizontal="center" vertical="center"/>
    </xf>
    <xf numFmtId="0" fontId="3" fillId="0" borderId="2" xfId="1" applyFont="1" applyBorder="1" applyAlignment="1">
      <alignment horizontal="center" vertical="center" wrapText="1"/>
    </xf>
    <xf numFmtId="3" fontId="6" fillId="0" borderId="0" xfId="1" applyNumberFormat="1" applyFont="1" applyBorder="1" applyAlignment="1">
      <alignment horizontal="center" vertical="center" wrapText="1"/>
    </xf>
    <xf numFmtId="3" fontId="6" fillId="0" borderId="9" xfId="1" applyNumberFormat="1" applyFont="1" applyBorder="1" applyAlignment="1">
      <alignment horizontal="center" vertical="center" wrapText="1"/>
    </xf>
    <xf numFmtId="0" fontId="3" fillId="0" borderId="10" xfId="1" applyFont="1" applyBorder="1" applyAlignment="1">
      <alignment vertical="center" wrapText="1"/>
    </xf>
    <xf numFmtId="0" fontId="5" fillId="0" borderId="0" xfId="1" applyFont="1" applyBorder="1" applyAlignment="1">
      <alignment horizontal="center" vertical="center" wrapText="1"/>
    </xf>
    <xf numFmtId="0" fontId="6" fillId="0" borderId="10" xfId="1" applyFont="1" applyBorder="1" applyAlignment="1">
      <alignment vertical="center" wrapText="1"/>
    </xf>
    <xf numFmtId="164" fontId="15" fillId="0" borderId="0" xfId="8" applyFont="1" applyAlignment="1">
      <alignment horizontal="left" vertical="center"/>
    </xf>
    <xf numFmtId="164" fontId="28" fillId="0" borderId="2" xfId="8" applyFont="1" applyBorder="1" applyAlignment="1">
      <alignment vertical="center" wrapText="1"/>
    </xf>
    <xf numFmtId="164" fontId="29" fillId="0" borderId="2" xfId="8" applyFont="1" applyBorder="1" applyAlignment="1">
      <alignment horizontal="center" vertical="center" wrapText="1"/>
    </xf>
    <xf numFmtId="164" fontId="26" fillId="0" borderId="0" xfId="8" applyFont="1"/>
    <xf numFmtId="0" fontId="6" fillId="3" borderId="2" xfId="1" applyFont="1" applyFill="1" applyBorder="1" applyAlignment="1">
      <alignment horizontal="center" vertical="center" wrapText="1"/>
    </xf>
    <xf numFmtId="164" fontId="6" fillId="0" borderId="2" xfId="8" applyFont="1" applyBorder="1" applyAlignment="1">
      <alignment horizontal="center" vertical="center" wrapText="1"/>
    </xf>
    <xf numFmtId="164" fontId="6" fillId="3" borderId="2" xfId="8" applyFont="1" applyFill="1" applyBorder="1" applyAlignment="1">
      <alignment horizontal="center" vertical="center" wrapText="1"/>
    </xf>
    <xf numFmtId="169" fontId="5" fillId="0" borderId="0" xfId="8" applyNumberFormat="1" applyFont="1" applyAlignment="1">
      <alignment horizontal="center" vertical="center"/>
    </xf>
    <xf numFmtId="169" fontId="5" fillId="0" borderId="2" xfId="8" applyNumberFormat="1" applyFont="1" applyBorder="1" applyAlignment="1">
      <alignment horizontal="center" vertical="center" wrapText="1"/>
    </xf>
    <xf numFmtId="169" fontId="6" fillId="0" borderId="2" xfId="8" applyNumberFormat="1" applyFont="1" applyBorder="1" applyAlignment="1">
      <alignment horizontal="center" vertical="center" wrapText="1"/>
    </xf>
    <xf numFmtId="169" fontId="6" fillId="3" borderId="2" xfId="8" applyNumberFormat="1" applyFont="1" applyFill="1" applyBorder="1" applyAlignment="1">
      <alignment horizontal="center" vertical="center" wrapText="1"/>
    </xf>
    <xf numFmtId="169" fontId="5" fillId="0" borderId="2" xfId="8" applyNumberFormat="1" applyFont="1" applyBorder="1" applyAlignment="1">
      <alignment horizontal="center" vertical="center"/>
    </xf>
    <xf numFmtId="169" fontId="11" fillId="0" borderId="0" xfId="8" applyNumberFormat="1" applyFont="1" applyAlignment="1">
      <alignment horizontal="center" vertical="center"/>
    </xf>
    <xf numFmtId="0" fontId="3" fillId="2" borderId="4" xfId="1" applyFont="1" applyFill="1" applyBorder="1" applyAlignment="1">
      <alignment vertical="center" wrapText="1"/>
    </xf>
    <xf numFmtId="3" fontId="6" fillId="4" borderId="13" xfId="0" applyNumberFormat="1" applyFont="1" applyFill="1" applyBorder="1" applyAlignment="1">
      <alignment horizontal="center" vertical="center" wrapText="1"/>
    </xf>
    <xf numFmtId="0" fontId="3" fillId="4" borderId="13" xfId="0" applyFont="1" applyFill="1" applyBorder="1" applyAlignment="1">
      <alignment vertical="center" wrapText="1"/>
    </xf>
    <xf numFmtId="3" fontId="6" fillId="4" borderId="13" xfId="0" applyNumberFormat="1" applyFont="1" applyFill="1" applyBorder="1" applyAlignment="1">
      <alignment vertical="center" wrapText="1"/>
    </xf>
    <xf numFmtId="3" fontId="6" fillId="2" borderId="4" xfId="1" applyNumberFormat="1" applyFont="1" applyFill="1" applyBorder="1" applyAlignment="1">
      <alignment horizontal="center" vertical="center" wrapText="1"/>
    </xf>
    <xf numFmtId="3" fontId="6" fillId="4" borderId="2" xfId="0" applyNumberFormat="1" applyFont="1" applyFill="1" applyBorder="1" applyAlignment="1">
      <alignment horizontal="center" vertical="center" wrapText="1"/>
    </xf>
    <xf numFmtId="0" fontId="3" fillId="4" borderId="2" xfId="0" applyFont="1" applyFill="1" applyBorder="1" applyAlignment="1">
      <alignment vertical="center" wrapText="1"/>
    </xf>
    <xf numFmtId="3" fontId="6" fillId="4" borderId="2" xfId="0" applyNumberFormat="1" applyFont="1" applyFill="1" applyBorder="1" applyAlignment="1">
      <alignment vertical="center" wrapText="1"/>
    </xf>
    <xf numFmtId="164" fontId="5" fillId="0" borderId="0" xfId="8" applyFont="1" applyBorder="1" applyAlignment="1">
      <alignment horizontal="left" vertical="center"/>
    </xf>
    <xf numFmtId="164" fontId="3" fillId="0" borderId="2" xfId="8" applyFont="1" applyBorder="1" applyAlignment="1">
      <alignment vertical="center" wrapText="1"/>
    </xf>
    <xf numFmtId="164" fontId="11" fillId="0" borderId="0" xfId="8" applyFont="1"/>
    <xf numFmtId="0" fontId="5" fillId="0" borderId="0" xfId="1" applyFont="1" applyBorder="1" applyAlignment="1">
      <alignment horizontal="left"/>
    </xf>
    <xf numFmtId="3" fontId="6" fillId="0" borderId="2" xfId="1" applyNumberFormat="1" applyFont="1" applyBorder="1" applyAlignment="1">
      <alignment horizontal="center" wrapText="1"/>
    </xf>
    <xf numFmtId="0" fontId="6" fillId="0" borderId="2" xfId="1" applyFont="1" applyBorder="1" applyAlignment="1">
      <alignment horizontal="center" wrapText="1"/>
    </xf>
    <xf numFmtId="0" fontId="6" fillId="0" borderId="2" xfId="1" applyFont="1" applyBorder="1" applyAlignment="1">
      <alignment wrapText="1"/>
    </xf>
    <xf numFmtId="0" fontId="5" fillId="0" borderId="0" xfId="1" applyFont="1" applyBorder="1" applyAlignment="1">
      <alignment horizontal="center"/>
    </xf>
    <xf numFmtId="0" fontId="11" fillId="0" borderId="0" xfId="1" applyAlignment="1">
      <alignment horizontal="center"/>
    </xf>
    <xf numFmtId="3" fontId="6" fillId="0" borderId="12" xfId="0" applyNumberFormat="1" applyFont="1" applyBorder="1" applyAlignment="1">
      <alignment horizontal="center" vertical="center" wrapText="1"/>
    </xf>
    <xf numFmtId="0" fontId="5" fillId="0" borderId="0" xfId="1" applyFont="1" applyBorder="1" applyAlignment="1">
      <alignment vertical="center"/>
    </xf>
    <xf numFmtId="3" fontId="6" fillId="0" borderId="12" xfId="0" applyNumberFormat="1" applyFont="1" applyBorder="1" applyAlignment="1">
      <alignment horizontal="center" vertical="center" wrapText="1"/>
    </xf>
    <xf numFmtId="0" fontId="3" fillId="0" borderId="12" xfId="0" applyFont="1" applyBorder="1" applyAlignment="1">
      <alignment vertical="center" wrapText="1"/>
    </xf>
    <xf numFmtId="0" fontId="3" fillId="0" borderId="12" xfId="0" applyFont="1" applyBorder="1" applyAlignment="1">
      <alignment vertical="center" wrapText="1"/>
    </xf>
    <xf numFmtId="3" fontId="6" fillId="0" borderId="2" xfId="1" applyNumberFormat="1" applyFont="1" applyBorder="1" applyAlignment="1">
      <alignment vertical="center" wrapText="1"/>
    </xf>
    <xf numFmtId="0" fontId="11" fillId="0" borderId="2" xfId="1" applyBorder="1" applyAlignment="1">
      <alignment horizontal="center" vertical="center"/>
    </xf>
    <xf numFmtId="0" fontId="3" fillId="0" borderId="12" xfId="0" applyFont="1" applyBorder="1" applyAlignment="1">
      <alignment vertical="center" wrapText="1"/>
    </xf>
    <xf numFmtId="0" fontId="3" fillId="0" borderId="12" xfId="0" applyFont="1" applyBorder="1" applyAlignment="1">
      <alignment vertical="center" wrapText="1"/>
    </xf>
    <xf numFmtId="0" fontId="3" fillId="0" borderId="12" xfId="0" applyFont="1" applyBorder="1" applyAlignment="1">
      <alignment vertical="center" wrapText="1"/>
    </xf>
    <xf numFmtId="3" fontId="6" fillId="0" borderId="12" xfId="0" applyNumberFormat="1" applyFont="1" applyBorder="1" applyAlignment="1">
      <alignment horizontal="center" vertical="center" wrapText="1"/>
    </xf>
    <xf numFmtId="164" fontId="21" fillId="0" borderId="2" xfId="8" applyFont="1" applyBorder="1" applyAlignment="1">
      <alignment vertical="center" wrapText="1"/>
    </xf>
    <xf numFmtId="164" fontId="5" fillId="0" borderId="0" xfId="8" applyFont="1" applyBorder="1" applyAlignment="1">
      <alignment horizontal="left"/>
    </xf>
    <xf numFmtId="164" fontId="6" fillId="0" borderId="2" xfId="8" applyFont="1" applyBorder="1" applyAlignment="1">
      <alignment horizontal="center" wrapText="1"/>
    </xf>
    <xf numFmtId="164" fontId="21" fillId="0" borderId="2" xfId="8" applyFont="1" applyBorder="1" applyAlignment="1">
      <alignment horizontal="left" vertical="center" wrapText="1"/>
    </xf>
    <xf numFmtId="164" fontId="6" fillId="0" borderId="2" xfId="8" applyFont="1" applyBorder="1" applyAlignment="1">
      <alignment horizontal="left" vertical="center" wrapText="1"/>
    </xf>
    <xf numFmtId="164" fontId="21" fillId="0" borderId="0" xfId="8" applyFont="1" applyAlignment="1">
      <alignment horizontal="left" vertical="center"/>
    </xf>
    <xf numFmtId="0" fontId="21" fillId="0" borderId="2" xfId="1" applyFont="1" applyBorder="1" applyAlignment="1">
      <alignment horizontal="center" vertical="center" wrapText="1"/>
    </xf>
    <xf numFmtId="3" fontId="6" fillId="0" borderId="2" xfId="1" quotePrefix="1" applyNumberFormat="1" applyFont="1" applyBorder="1" applyAlignment="1">
      <alignment horizontal="center" vertical="center" wrapText="1"/>
    </xf>
    <xf numFmtId="164" fontId="11" fillId="0" borderId="2" xfId="8" applyFont="1" applyBorder="1"/>
    <xf numFmtId="169" fontId="5" fillId="0" borderId="0" xfId="8" applyNumberFormat="1" applyFont="1" applyBorder="1" applyAlignment="1">
      <alignment horizontal="left" vertical="center"/>
    </xf>
    <xf numFmtId="169" fontId="3" fillId="0" borderId="10" xfId="8" applyNumberFormat="1" applyFont="1" applyBorder="1" applyAlignment="1">
      <alignment vertical="center" wrapText="1"/>
    </xf>
    <xf numFmtId="169" fontId="3" fillId="0" borderId="2" xfId="8" applyNumberFormat="1" applyFont="1" applyBorder="1" applyAlignment="1">
      <alignment vertical="center" wrapText="1"/>
    </xf>
    <xf numFmtId="169" fontId="11" fillId="0" borderId="2" xfId="8" applyNumberFormat="1" applyFont="1" applyBorder="1"/>
    <xf numFmtId="169" fontId="11" fillId="0" borderId="0" xfId="8" applyNumberFormat="1" applyFont="1"/>
    <xf numFmtId="3" fontId="6" fillId="0" borderId="12" xfId="0" applyNumberFormat="1" applyFont="1" applyBorder="1" applyAlignment="1">
      <alignment horizontal="center" vertical="center" wrapText="1"/>
    </xf>
    <xf numFmtId="164" fontId="21" fillId="0" borderId="2" xfId="8" applyFont="1" applyBorder="1" applyAlignment="1">
      <alignment vertical="center"/>
    </xf>
    <xf numFmtId="0" fontId="21" fillId="0" borderId="2" xfId="1" applyFont="1" applyBorder="1" applyAlignment="1">
      <alignment vertical="center"/>
    </xf>
    <xf numFmtId="164" fontId="21" fillId="0" borderId="0" xfId="8" applyFont="1" applyAlignment="1">
      <alignment vertical="center"/>
    </xf>
    <xf numFmtId="0" fontId="21" fillId="0" borderId="0" xfId="1" applyFont="1" applyAlignment="1">
      <alignment vertical="center"/>
    </xf>
    <xf numFmtId="0" fontId="5" fillId="3" borderId="0" xfId="1" applyFont="1" applyFill="1" applyBorder="1" applyAlignment="1">
      <alignment horizontal="left" vertical="center"/>
    </xf>
    <xf numFmtId="0" fontId="3" fillId="3" borderId="2" xfId="1" applyFont="1" applyFill="1" applyBorder="1" applyAlignment="1">
      <alignment vertical="center" wrapText="1"/>
    </xf>
    <xf numFmtId="3" fontId="6" fillId="3" borderId="2" xfId="1" applyNumberFormat="1" applyFont="1" applyFill="1" applyBorder="1" applyAlignment="1">
      <alignment horizontal="center" vertical="center" wrapText="1"/>
    </xf>
    <xf numFmtId="0" fontId="11" fillId="3" borderId="0" xfId="1" applyFill="1"/>
    <xf numFmtId="164" fontId="5" fillId="3" borderId="0" xfId="8" applyFont="1" applyFill="1" applyBorder="1" applyAlignment="1">
      <alignment horizontal="left" vertical="center"/>
    </xf>
    <xf numFmtId="164" fontId="21" fillId="3" borderId="2" xfId="8" applyFont="1" applyFill="1" applyBorder="1" applyAlignment="1">
      <alignment vertical="center" wrapText="1"/>
    </xf>
    <xf numFmtId="164" fontId="21" fillId="3" borderId="0" xfId="8" applyFont="1" applyFill="1"/>
    <xf numFmtId="0" fontId="21" fillId="0" borderId="2" xfId="1" applyFont="1" applyBorder="1" applyAlignment="1">
      <alignment horizontal="left" vertical="center" wrapText="1"/>
    </xf>
    <xf numFmtId="3" fontId="6" fillId="0" borderId="2" xfId="1" applyNumberFormat="1" applyFont="1" applyBorder="1" applyAlignment="1">
      <alignment horizontal="left" vertical="center" wrapText="1"/>
    </xf>
    <xf numFmtId="164" fontId="5" fillId="3" borderId="0" xfId="8" applyFont="1" applyFill="1" applyBorder="1" applyAlignment="1">
      <alignment horizontal="center" vertical="center"/>
    </xf>
    <xf numFmtId="164" fontId="21" fillId="3" borderId="2" xfId="8" applyFont="1" applyFill="1" applyBorder="1" applyAlignment="1">
      <alignment horizontal="center" vertical="center" wrapText="1"/>
    </xf>
    <xf numFmtId="164" fontId="21" fillId="3" borderId="0" xfId="8" applyFont="1" applyFill="1" applyAlignment="1">
      <alignment horizontal="center" vertical="center"/>
    </xf>
    <xf numFmtId="0" fontId="21" fillId="0" borderId="0" xfId="1" applyFont="1" applyAlignment="1">
      <alignment horizontal="center" vertical="center"/>
    </xf>
    <xf numFmtId="164" fontId="6" fillId="8" borderId="12" xfId="8" applyFont="1" applyFill="1" applyBorder="1" applyAlignment="1">
      <alignment horizontal="center" vertical="center" wrapText="1"/>
    </xf>
    <xf numFmtId="0" fontId="6" fillId="8" borderId="12" xfId="0" applyFont="1" applyFill="1" applyBorder="1" applyAlignment="1">
      <alignment horizontal="left" vertical="center" wrapText="1"/>
    </xf>
    <xf numFmtId="3" fontId="6" fillId="3" borderId="12" xfId="0" applyNumberFormat="1" applyFont="1" applyFill="1" applyBorder="1" applyAlignment="1">
      <alignment horizontal="center" vertical="center" wrapText="1"/>
    </xf>
    <xf numFmtId="3" fontId="6" fillId="9" borderId="12" xfId="0" applyNumberFormat="1" applyFont="1" applyFill="1" applyBorder="1" applyAlignment="1">
      <alignment horizontal="center" vertical="center" wrapText="1"/>
    </xf>
    <xf numFmtId="3" fontId="6" fillId="0" borderId="10" xfId="1" applyNumberFormat="1" applyFont="1" applyBorder="1" applyAlignment="1">
      <alignment horizontal="center" vertical="center" wrapText="1"/>
    </xf>
    <xf numFmtId="4" fontId="33" fillId="0" borderId="12" xfId="0" applyNumberFormat="1" applyFont="1" applyBorder="1" applyAlignment="1">
      <alignment horizontal="center" vertical="center"/>
    </xf>
    <xf numFmtId="0" fontId="6" fillId="0" borderId="12" xfId="0" applyFont="1" applyBorder="1" applyAlignment="1">
      <alignment horizontal="center" vertical="center" wrapText="1"/>
    </xf>
    <xf numFmtId="0" fontId="6" fillId="0" borderId="12" xfId="0" applyFont="1" applyBorder="1" applyAlignment="1">
      <alignment horizontal="left" vertical="center" wrapText="1"/>
    </xf>
    <xf numFmtId="0" fontId="11" fillId="0" borderId="2" xfId="1" applyBorder="1" applyAlignment="1">
      <alignment wrapText="1"/>
    </xf>
    <xf numFmtId="0" fontId="11" fillId="0" borderId="0" xfId="1" applyAlignment="1">
      <alignment wrapText="1"/>
    </xf>
    <xf numFmtId="164" fontId="5" fillId="0" borderId="0" xfId="8" applyFont="1" applyBorder="1" applyAlignment="1">
      <alignment horizontal="center" vertical="center"/>
    </xf>
    <xf numFmtId="164" fontId="6" fillId="7" borderId="14" xfId="8" applyFont="1" applyFill="1" applyBorder="1" applyAlignment="1">
      <alignment horizontal="center" vertical="center" wrapText="1"/>
    </xf>
    <xf numFmtId="164" fontId="6" fillId="0" borderId="2" xfId="8" applyFont="1" applyBorder="1" applyAlignment="1">
      <alignment horizontal="center" vertical="center"/>
    </xf>
    <xf numFmtId="164" fontId="9" fillId="6" borderId="14" xfId="8" applyFont="1" applyFill="1" applyBorder="1" applyAlignment="1">
      <alignment horizontal="center" vertical="center" wrapText="1"/>
    </xf>
    <xf numFmtId="164" fontId="6" fillId="0" borderId="0" xfId="8" applyFont="1" applyAlignment="1">
      <alignment horizontal="center" vertical="center"/>
    </xf>
    <xf numFmtId="0" fontId="5" fillId="0" borderId="12" xfId="0" applyFont="1" applyBorder="1" applyAlignment="1">
      <alignment vertical="center" wrapText="1"/>
    </xf>
    <xf numFmtId="0" fontId="6" fillId="0" borderId="12" xfId="0" applyFont="1" applyBorder="1" applyAlignment="1">
      <alignment vertical="center" wrapText="1"/>
    </xf>
    <xf numFmtId="3" fontId="6" fillId="0" borderId="12" xfId="0" applyNumberFormat="1" applyFont="1" applyBorder="1" applyAlignment="1">
      <alignment horizontal="center" vertical="center" wrapText="1"/>
    </xf>
    <xf numFmtId="0" fontId="6" fillId="0" borderId="12" xfId="0" applyFont="1" applyBorder="1" applyAlignment="1">
      <alignment horizontal="center" vertical="center" wrapText="1"/>
    </xf>
    <xf numFmtId="0" fontId="6" fillId="0" borderId="2" xfId="1" applyFont="1" applyBorder="1" applyAlignment="1">
      <alignment horizontal="left" vertical="center" wrapText="1"/>
    </xf>
    <xf numFmtId="0" fontId="34" fillId="0" borderId="10" xfId="1" applyFont="1" applyBorder="1" applyAlignment="1">
      <alignment vertical="center" wrapText="1"/>
    </xf>
    <xf numFmtId="164" fontId="6" fillId="0" borderId="2" xfId="8" applyFont="1" applyBorder="1" applyAlignment="1">
      <alignment horizontal="left" vertical="center"/>
    </xf>
    <xf numFmtId="0" fontId="6" fillId="0" borderId="2" xfId="1" applyFont="1" applyBorder="1" applyAlignment="1">
      <alignment horizontal="left" vertical="center"/>
    </xf>
    <xf numFmtId="0" fontId="35" fillId="0" borderId="2" xfId="1" applyFont="1" applyBorder="1"/>
    <xf numFmtId="164" fontId="6" fillId="0" borderId="0" xfId="8" applyFont="1" applyAlignment="1">
      <alignment horizontal="left" vertical="center"/>
    </xf>
    <xf numFmtId="0" fontId="6" fillId="0" borderId="0" xfId="1" applyFont="1" applyAlignment="1">
      <alignment horizontal="left" vertical="center"/>
    </xf>
    <xf numFmtId="0" fontId="35" fillId="0" borderId="0" xfId="1" applyFont="1"/>
    <xf numFmtId="0" fontId="6" fillId="0" borderId="0" xfId="1" applyFont="1" applyAlignment="1">
      <alignment horizontal="left" vertical="center" wrapText="1"/>
    </xf>
    <xf numFmtId="164" fontId="6" fillId="0" borderId="2" xfId="8" applyFont="1" applyBorder="1" applyAlignment="1">
      <alignment vertical="center" wrapText="1"/>
    </xf>
    <xf numFmtId="164" fontId="6" fillId="0" borderId="2" xfId="8" applyFont="1" applyBorder="1"/>
    <xf numFmtId="0" fontId="6" fillId="0" borderId="2" xfId="1" applyFont="1" applyBorder="1"/>
    <xf numFmtId="164" fontId="6" fillId="0" borderId="0" xfId="8" applyFont="1"/>
    <xf numFmtId="0" fontId="6" fillId="0" borderId="0" xfId="1" applyFont="1"/>
    <xf numFmtId="164" fontId="6" fillId="0" borderId="2" xfId="8" applyFont="1" applyBorder="1" applyAlignment="1">
      <alignment wrapText="1"/>
    </xf>
    <xf numFmtId="164" fontId="6" fillId="0" borderId="2" xfId="8" applyFont="1" applyBorder="1" applyAlignment="1"/>
    <xf numFmtId="0" fontId="6" fillId="0" borderId="2" xfId="1" applyFont="1" applyBorder="1" applyAlignment="1"/>
    <xf numFmtId="164" fontId="6" fillId="0" borderId="0" xfId="8" applyFont="1" applyAlignment="1"/>
    <xf numFmtId="0" fontId="6" fillId="0" borderId="0" xfId="1" applyFont="1" applyAlignment="1"/>
    <xf numFmtId="164" fontId="6" fillId="0" borderId="2" xfId="8" applyFont="1" applyBorder="1" applyAlignment="1">
      <alignment vertical="center"/>
    </xf>
    <xf numFmtId="164" fontId="6" fillId="0" borderId="0" xfId="8" applyFont="1" applyAlignment="1">
      <alignment vertical="center"/>
    </xf>
    <xf numFmtId="0" fontId="6" fillId="0" borderId="0" xfId="1" applyFont="1" applyAlignment="1">
      <alignment vertical="center"/>
    </xf>
    <xf numFmtId="0" fontId="11" fillId="0" borderId="2" xfId="1" applyBorder="1" applyAlignment="1">
      <alignment vertical="center"/>
    </xf>
    <xf numFmtId="0" fontId="3" fillId="0" borderId="12" xfId="0" applyFont="1" applyBorder="1" applyAlignment="1">
      <alignment vertical="center" wrapText="1"/>
    </xf>
    <xf numFmtId="3" fontId="6" fillId="0" borderId="12" xfId="0" applyNumberFormat="1" applyFont="1" applyBorder="1" applyAlignment="1">
      <alignment horizontal="center" vertical="center" wrapText="1"/>
    </xf>
    <xf numFmtId="0" fontId="6" fillId="0" borderId="12" xfId="0" applyFont="1" applyBorder="1" applyAlignment="1">
      <alignment horizontal="center" vertical="center"/>
    </xf>
    <xf numFmtId="0" fontId="6" fillId="0" borderId="2" xfId="1" applyFont="1" applyBorder="1" applyAlignment="1">
      <alignment horizontal="left"/>
    </xf>
    <xf numFmtId="0" fontId="6" fillId="0" borderId="0" xfId="1" applyFont="1" applyAlignment="1">
      <alignment horizontal="center" vertical="center"/>
    </xf>
    <xf numFmtId="3" fontId="29" fillId="5" borderId="12" xfId="0" applyNumberFormat="1" applyFont="1" applyFill="1" applyBorder="1" applyAlignment="1">
      <alignment horizontal="center" vertical="center" wrapText="1"/>
    </xf>
    <xf numFmtId="3" fontId="29" fillId="3" borderId="12" xfId="0" applyNumberFormat="1" applyFont="1" applyFill="1" applyBorder="1" applyAlignment="1">
      <alignment horizontal="center" vertical="center" wrapText="1"/>
    </xf>
    <xf numFmtId="0" fontId="29" fillId="3" borderId="12" xfId="0" applyFont="1" applyFill="1" applyBorder="1" applyAlignment="1">
      <alignment vertical="center" wrapText="1"/>
    </xf>
    <xf numFmtId="3" fontId="29" fillId="10" borderId="12" xfId="0" applyNumberFormat="1" applyFont="1" applyFill="1" applyBorder="1" applyAlignment="1">
      <alignment horizontal="center" vertical="center" wrapText="1"/>
    </xf>
    <xf numFmtId="0" fontId="6" fillId="0" borderId="12" xfId="0" applyFont="1" applyBorder="1" applyAlignment="1">
      <alignment vertical="center" wrapText="1"/>
    </xf>
    <xf numFmtId="3" fontId="6" fillId="0" borderId="12" xfId="0" applyNumberFormat="1" applyFont="1" applyBorder="1" applyAlignment="1">
      <alignment horizontal="center" vertical="center" wrapText="1"/>
    </xf>
    <xf numFmtId="164" fontId="5" fillId="0" borderId="0" xfId="8" applyFont="1" applyBorder="1" applyAlignment="1">
      <alignment vertical="center"/>
    </xf>
    <xf numFmtId="164" fontId="6" fillId="0" borderId="2" xfId="8" applyFont="1" applyBorder="1" applyAlignment="1">
      <alignment horizontal="left"/>
    </xf>
    <xf numFmtId="164" fontId="5" fillId="0" borderId="0" xfId="8" applyFont="1" applyBorder="1" applyAlignment="1">
      <alignment horizontal="center"/>
    </xf>
    <xf numFmtId="0" fontId="6" fillId="0" borderId="10" xfId="1" applyFont="1" applyBorder="1" applyAlignment="1">
      <alignment horizontal="center" wrapText="1"/>
    </xf>
    <xf numFmtId="164" fontId="6" fillId="0" borderId="2" xfId="8" applyFont="1" applyBorder="1" applyAlignment="1">
      <alignment horizontal="center"/>
    </xf>
    <xf numFmtId="0" fontId="6" fillId="0" borderId="2" xfId="1" applyFont="1" applyBorder="1" applyAlignment="1">
      <alignment horizontal="center"/>
    </xf>
    <xf numFmtId="164" fontId="6" fillId="0" borderId="0" xfId="8" applyFont="1" applyAlignment="1">
      <alignment horizontal="center"/>
    </xf>
    <xf numFmtId="0" fontId="6" fillId="0" borderId="0" xfId="1" applyFont="1" applyAlignment="1">
      <alignment horizontal="center"/>
    </xf>
    <xf numFmtId="0" fontId="6" fillId="0" borderId="0" xfId="1" applyFont="1" applyAlignment="1">
      <alignment wrapText="1"/>
    </xf>
    <xf numFmtId="0" fontId="5" fillId="0" borderId="0" xfId="1" applyFont="1" applyBorder="1" applyAlignment="1">
      <alignment horizontal="left" wrapText="1"/>
    </xf>
    <xf numFmtId="3" fontId="9" fillId="0" borderId="12" xfId="0" applyNumberFormat="1" applyFont="1" applyBorder="1" applyAlignment="1">
      <alignment horizontal="center" wrapText="1"/>
    </xf>
    <xf numFmtId="3" fontId="9" fillId="0" borderId="12" xfId="0" applyNumberFormat="1" applyFont="1" applyBorder="1" applyAlignment="1">
      <alignment horizontal="center" vertical="center" wrapText="1"/>
    </xf>
    <xf numFmtId="164" fontId="9" fillId="0" borderId="12" xfId="8" applyFont="1" applyBorder="1" applyAlignment="1">
      <alignment horizontal="center" vertical="center" wrapText="1"/>
    </xf>
    <xf numFmtId="169" fontId="6" fillId="8" borderId="12" xfId="0" applyNumberFormat="1" applyFont="1" applyFill="1" applyBorder="1" applyAlignment="1">
      <alignment vertical="center"/>
    </xf>
    <xf numFmtId="0" fontId="6" fillId="8" borderId="12" xfId="0" applyFont="1" applyFill="1" applyBorder="1" applyAlignment="1">
      <alignment vertical="center" wrapText="1"/>
    </xf>
    <xf numFmtId="0" fontId="11" fillId="3" borderId="2" xfId="1" applyFill="1" applyBorder="1"/>
    <xf numFmtId="0" fontId="21" fillId="3" borderId="2" xfId="1" applyFont="1" applyFill="1" applyBorder="1" applyAlignment="1">
      <alignment vertical="center" wrapText="1"/>
    </xf>
    <xf numFmtId="0" fontId="21" fillId="3" borderId="2" xfId="1" applyFont="1" applyFill="1" applyBorder="1"/>
    <xf numFmtId="0" fontId="21" fillId="3" borderId="0" xfId="1" applyFont="1" applyFill="1"/>
    <xf numFmtId="164" fontId="21" fillId="3" borderId="2" xfId="8" applyFont="1" applyFill="1" applyBorder="1"/>
    <xf numFmtId="164" fontId="6" fillId="8" borderId="12" xfId="8" applyFont="1" applyFill="1" applyBorder="1" applyAlignment="1">
      <alignment vertical="center"/>
    </xf>
    <xf numFmtId="164" fontId="6" fillId="8" borderId="12" xfId="8" applyFont="1" applyFill="1" applyBorder="1" applyAlignment="1">
      <alignment vertical="center" wrapText="1"/>
    </xf>
    <xf numFmtId="0" fontId="3" fillId="0" borderId="12" xfId="0" applyFont="1" applyBorder="1" applyAlignment="1">
      <alignment vertical="center" wrapText="1"/>
    </xf>
    <xf numFmtId="3" fontId="6" fillId="0" borderId="12" xfId="0" applyNumberFormat="1" applyFont="1" applyBorder="1" applyAlignment="1">
      <alignment horizontal="center" vertical="center" wrapText="1"/>
    </xf>
    <xf numFmtId="3" fontId="20" fillId="0" borderId="12" xfId="0" applyNumberFormat="1" applyFont="1" applyBorder="1" applyAlignment="1">
      <alignment horizontal="center" vertical="center" wrapText="1"/>
    </xf>
    <xf numFmtId="0" fontId="3" fillId="0" borderId="12" xfId="0" applyFont="1" applyBorder="1" applyAlignment="1">
      <alignment vertical="center" wrapText="1"/>
    </xf>
    <xf numFmtId="3" fontId="6" fillId="0" borderId="12" xfId="0" applyNumberFormat="1" applyFont="1" applyBorder="1" applyAlignment="1">
      <alignment horizontal="center" vertical="center" wrapText="1"/>
    </xf>
    <xf numFmtId="3" fontId="20" fillId="0" borderId="12" xfId="0" applyNumberFormat="1" applyFont="1" applyBorder="1" applyAlignment="1">
      <alignment horizontal="center" vertical="center" wrapText="1"/>
    </xf>
    <xf numFmtId="0" fontId="3" fillId="3" borderId="10" xfId="1" applyFont="1" applyFill="1" applyBorder="1" applyAlignment="1">
      <alignment vertical="center" wrapText="1"/>
    </xf>
    <xf numFmtId="3" fontId="20" fillId="9" borderId="12" xfId="0" applyNumberFormat="1" applyFont="1" applyFill="1" applyBorder="1" applyAlignment="1">
      <alignment horizontal="center" vertical="center" wrapText="1"/>
    </xf>
    <xf numFmtId="0" fontId="3" fillId="0" borderId="12" xfId="0" applyFont="1" applyBorder="1" applyAlignment="1">
      <alignment vertical="center" wrapText="1"/>
    </xf>
    <xf numFmtId="3" fontId="6" fillId="0" borderId="12" xfId="0" applyNumberFormat="1" applyFont="1" applyBorder="1" applyAlignment="1">
      <alignment horizontal="center" vertical="center" wrapText="1"/>
    </xf>
    <xf numFmtId="3" fontId="6" fillId="0" borderId="12" xfId="0" applyNumberFormat="1" applyFont="1" applyBorder="1" applyAlignment="1">
      <alignment horizontal="center" vertical="center" wrapText="1"/>
    </xf>
    <xf numFmtId="0" fontId="6" fillId="0" borderId="0" xfId="1" applyFont="1" applyAlignment="1">
      <alignment horizontal="center" wrapText="1"/>
    </xf>
    <xf numFmtId="3" fontId="6" fillId="0" borderId="12" xfId="0" applyNumberFormat="1" applyFont="1" applyFill="1" applyBorder="1" applyAlignment="1">
      <alignment horizontal="center" vertical="center" wrapText="1"/>
    </xf>
    <xf numFmtId="0" fontId="3" fillId="0" borderId="4" xfId="1" applyFont="1" applyBorder="1" applyAlignment="1">
      <alignment horizontal="center" vertical="center" wrapText="1"/>
    </xf>
    <xf numFmtId="3" fontId="6" fillId="0" borderId="4" xfId="1" applyNumberFormat="1" applyFont="1" applyBorder="1" applyAlignment="1">
      <alignment horizontal="center" vertical="center" wrapText="1"/>
    </xf>
    <xf numFmtId="0" fontId="3" fillId="3" borderId="13" xfId="0" applyFont="1" applyFill="1" applyBorder="1" applyAlignment="1">
      <alignment horizontal="center" vertical="center" wrapText="1"/>
    </xf>
    <xf numFmtId="3" fontId="6" fillId="3" borderId="13" xfId="0" applyNumberFormat="1" applyFont="1" applyFill="1" applyBorder="1" applyAlignment="1">
      <alignment horizontal="center" vertical="center" wrapText="1"/>
    </xf>
    <xf numFmtId="3" fontId="6" fillId="9" borderId="13" xfId="0" applyNumberFormat="1" applyFont="1" applyFill="1" applyBorder="1" applyAlignment="1">
      <alignment horizontal="center" vertical="center" wrapText="1"/>
    </xf>
    <xf numFmtId="3" fontId="6" fillId="3" borderId="20" xfId="0" applyNumberFormat="1" applyFont="1" applyFill="1" applyBorder="1" applyAlignment="1">
      <alignment horizontal="center" vertical="center" wrapText="1"/>
    </xf>
    <xf numFmtId="3" fontId="6" fillId="9" borderId="4" xfId="0" applyNumberFormat="1" applyFont="1" applyFill="1" applyBorder="1" applyAlignment="1">
      <alignment horizontal="center" vertical="center" wrapText="1"/>
    </xf>
    <xf numFmtId="3" fontId="6" fillId="3" borderId="4" xfId="0" applyNumberFormat="1" applyFont="1" applyFill="1" applyBorder="1" applyAlignment="1">
      <alignment horizontal="center" vertical="center" wrapText="1"/>
    </xf>
    <xf numFmtId="3" fontId="6" fillId="3" borderId="21" xfId="0" applyNumberFormat="1" applyFont="1" applyFill="1" applyBorder="1" applyAlignment="1">
      <alignment horizontal="center" vertical="center" wrapText="1"/>
    </xf>
    <xf numFmtId="0" fontId="11" fillId="0" borderId="4" xfId="1" applyBorder="1" applyAlignment="1">
      <alignment horizontal="center"/>
    </xf>
    <xf numFmtId="2" fontId="22" fillId="0" borderId="2" xfId="1" applyNumberFormat="1" applyFont="1" applyBorder="1" applyAlignment="1">
      <alignment horizontal="center" vertical="center" wrapText="1"/>
    </xf>
    <xf numFmtId="0" fontId="5" fillId="0" borderId="0" xfId="1" applyFont="1" applyAlignment="1">
      <alignment horizontal="center" vertical="center" wrapText="1"/>
    </xf>
    <xf numFmtId="0" fontId="5" fillId="0" borderId="0" xfId="1" applyFont="1" applyAlignment="1">
      <alignment horizontal="center" vertical="center"/>
    </xf>
    <xf numFmtId="0" fontId="13" fillId="0" borderId="0" xfId="1" applyFont="1" applyAlignment="1">
      <alignment horizontal="right" vertical="center"/>
    </xf>
    <xf numFmtId="0" fontId="5" fillId="0" borderId="0" xfId="1" applyFont="1" applyAlignment="1">
      <alignment horizontal="left" vertical="center"/>
    </xf>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2" fontId="5" fillId="0" borderId="2" xfId="1" applyNumberFormat="1" applyFont="1" applyBorder="1" applyAlignment="1">
      <alignment horizontal="center" vertical="center" wrapText="1"/>
    </xf>
    <xf numFmtId="0" fontId="16" fillId="0" borderId="0" xfId="1" applyFont="1" applyAlignment="1">
      <alignment horizontal="left" vertical="center"/>
    </xf>
    <xf numFmtId="0" fontId="15" fillId="0" borderId="0" xfId="1" applyFont="1" applyAlignment="1">
      <alignment horizontal="left" vertical="center"/>
    </xf>
    <xf numFmtId="0" fontId="25" fillId="0" borderId="2" xfId="1" applyFont="1" applyBorder="1" applyAlignment="1">
      <alignment horizontal="center" vertical="center" wrapText="1"/>
    </xf>
    <xf numFmtId="0" fontId="25" fillId="0" borderId="2" xfId="1" applyFont="1" applyBorder="1" applyAlignment="1">
      <alignment horizontal="center" vertical="center"/>
    </xf>
    <xf numFmtId="2" fontId="25" fillId="0" borderId="2" xfId="1" applyNumberFormat="1" applyFont="1" applyBorder="1" applyAlignment="1">
      <alignment horizontal="center" vertical="center" wrapText="1"/>
    </xf>
    <xf numFmtId="164" fontId="25" fillId="0" borderId="2" xfId="8" applyFont="1" applyBorder="1" applyAlignment="1">
      <alignment horizontal="center" vertical="center" wrapText="1"/>
    </xf>
    <xf numFmtId="0" fontId="16" fillId="0" borderId="4" xfId="1" applyFont="1" applyBorder="1" applyAlignment="1">
      <alignment horizontal="left" vertical="center" wrapText="1"/>
    </xf>
    <xf numFmtId="0" fontId="16" fillId="0" borderId="5" xfId="1" applyFont="1" applyBorder="1" applyAlignment="1">
      <alignment horizontal="left" vertical="center" wrapText="1"/>
    </xf>
    <xf numFmtId="0" fontId="16" fillId="0" borderId="6" xfId="1" applyFont="1" applyBorder="1" applyAlignment="1">
      <alignment horizontal="left"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169" fontId="5" fillId="0" borderId="2" xfId="8" applyNumberFormat="1" applyFont="1" applyBorder="1" applyAlignment="1">
      <alignment horizontal="center" vertical="center" wrapText="1"/>
    </xf>
    <xf numFmtId="0" fontId="16" fillId="2" borderId="4" xfId="1" applyFont="1" applyFill="1" applyBorder="1" applyAlignment="1">
      <alignment horizontal="left" vertical="center" wrapText="1"/>
    </xf>
    <xf numFmtId="0" fontId="16" fillId="2" borderId="5" xfId="1" applyFont="1" applyFill="1" applyBorder="1" applyAlignment="1">
      <alignment horizontal="left" vertical="center" wrapText="1"/>
    </xf>
    <xf numFmtId="0" fontId="16" fillId="2" borderId="6" xfId="1" applyFont="1" applyFill="1" applyBorder="1" applyAlignment="1">
      <alignment horizontal="left" vertical="center" wrapText="1"/>
    </xf>
    <xf numFmtId="0" fontId="5" fillId="2" borderId="2" xfId="1" applyFont="1" applyFill="1" applyBorder="1" applyAlignment="1">
      <alignment horizontal="center" vertical="center" wrapText="1"/>
    </xf>
    <xf numFmtId="0" fontId="5" fillId="0" borderId="4" xfId="1" applyFont="1" applyBorder="1" applyAlignment="1">
      <alignment horizontal="center" vertical="center"/>
    </xf>
    <xf numFmtId="0" fontId="16" fillId="0" borderId="3" xfId="1" applyFont="1" applyBorder="1" applyAlignment="1">
      <alignment horizontal="left" vertical="center"/>
    </xf>
    <xf numFmtId="0" fontId="16" fillId="0" borderId="7" xfId="1" applyFont="1" applyBorder="1" applyAlignment="1">
      <alignment horizontal="left" vertical="center"/>
    </xf>
    <xf numFmtId="0" fontId="16" fillId="0" borderId="1" xfId="1" applyFont="1" applyBorder="1" applyAlignment="1">
      <alignment horizontal="left" vertical="center"/>
    </xf>
    <xf numFmtId="164" fontId="5" fillId="0" borderId="2" xfId="8" applyFont="1" applyBorder="1" applyAlignment="1">
      <alignment horizontal="center" vertical="center" wrapText="1"/>
    </xf>
    <xf numFmtId="0" fontId="16" fillId="0" borderId="0" xfId="1" applyFont="1" applyBorder="1" applyAlignment="1">
      <alignment horizontal="left" vertical="center"/>
    </xf>
    <xf numFmtId="2" fontId="5" fillId="0" borderId="9" xfId="1" applyNumberFormat="1" applyFont="1" applyBorder="1" applyAlignment="1">
      <alignment horizontal="center" vertical="center" wrapText="1"/>
    </xf>
    <xf numFmtId="2" fontId="5" fillId="0" borderId="10" xfId="1" applyNumberFormat="1" applyFont="1" applyBorder="1" applyAlignment="1">
      <alignment horizontal="center" vertical="center" wrapText="1"/>
    </xf>
    <xf numFmtId="164" fontId="5" fillId="0" borderId="2" xfId="8" applyFont="1" applyBorder="1" applyAlignment="1">
      <alignment horizontal="left" vertical="center" wrapText="1"/>
    </xf>
    <xf numFmtId="0" fontId="16" fillId="0" borderId="8" xfId="1" applyFont="1" applyBorder="1" applyAlignment="1">
      <alignment horizontal="left" vertical="center"/>
    </xf>
    <xf numFmtId="3" fontId="6" fillId="0" borderId="9" xfId="0" applyNumberFormat="1" applyFont="1" applyBorder="1" applyAlignment="1">
      <alignment horizontal="center" vertical="center" wrapText="1"/>
    </xf>
    <xf numFmtId="3" fontId="6" fillId="0" borderId="10" xfId="0" applyNumberFormat="1" applyFont="1" applyBorder="1" applyAlignment="1">
      <alignment horizontal="center" vertical="center" wrapText="1"/>
    </xf>
    <xf numFmtId="164" fontId="5" fillId="0" borderId="9" xfId="8" applyFont="1" applyBorder="1" applyAlignment="1">
      <alignment horizontal="center" vertical="center" wrapText="1"/>
    </xf>
    <xf numFmtId="0" fontId="5" fillId="0" borderId="9" xfId="1" applyFont="1" applyBorder="1" applyAlignment="1">
      <alignment horizontal="center" vertical="center"/>
    </xf>
    <xf numFmtId="2" fontId="5" fillId="0" borderId="9" xfId="1" applyNumberFormat="1" applyFont="1" applyBorder="1" applyAlignment="1">
      <alignment horizontal="center" vertical="center"/>
    </xf>
    <xf numFmtId="2" fontId="5" fillId="0" borderId="10" xfId="1" applyNumberFormat="1" applyFont="1" applyBorder="1" applyAlignment="1">
      <alignment horizontal="center" vertical="center"/>
    </xf>
    <xf numFmtId="164" fontId="5" fillId="3" borderId="2" xfId="8" applyFont="1" applyFill="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11" fillId="0" borderId="9" xfId="1" applyBorder="1" applyAlignment="1">
      <alignment horizontal="center" wrapText="1"/>
    </xf>
    <xf numFmtId="0" fontId="11" fillId="0" borderId="10" xfId="1" applyBorder="1" applyAlignment="1">
      <alignment horizontal="center" wrapText="1"/>
    </xf>
    <xf numFmtId="0" fontId="6" fillId="0" borderId="17"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19" xfId="1" applyFont="1" applyBorder="1" applyAlignment="1">
      <alignment horizontal="center" vertical="center" wrapText="1"/>
    </xf>
    <xf numFmtId="0" fontId="5" fillId="0" borderId="2" xfId="1"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5" fillId="0" borderId="2" xfId="1" applyFont="1" applyBorder="1" applyAlignment="1">
      <alignment horizontal="center" wrapText="1"/>
    </xf>
    <xf numFmtId="164" fontId="5" fillId="0" borderId="2" xfId="8" applyFont="1" applyBorder="1" applyAlignment="1">
      <alignment horizontal="center" wrapText="1"/>
    </xf>
    <xf numFmtId="0" fontId="5" fillId="0" borderId="2" xfId="1" applyFont="1" applyBorder="1" applyAlignment="1">
      <alignment horizontal="center"/>
    </xf>
    <xf numFmtId="168" fontId="5" fillId="0" borderId="2" xfId="1" applyNumberFormat="1" applyFont="1" applyBorder="1" applyAlignment="1">
      <alignment horizontal="center" vertical="center" wrapText="1"/>
    </xf>
    <xf numFmtId="0" fontId="6" fillId="0" borderId="9" xfId="1" applyFont="1" applyBorder="1" applyAlignment="1">
      <alignment horizontal="left" wrapText="1"/>
    </xf>
    <xf numFmtId="0" fontId="6" fillId="0" borderId="10" xfId="1" applyFont="1" applyBorder="1" applyAlignment="1">
      <alignment horizontal="left" wrapText="1"/>
    </xf>
    <xf numFmtId="3" fontId="6" fillId="0" borderId="9" xfId="1" applyNumberFormat="1" applyFont="1" applyBorder="1" applyAlignment="1">
      <alignment horizontal="center" wrapText="1"/>
    </xf>
    <xf numFmtId="3" fontId="6" fillId="0" borderId="11" xfId="1" applyNumberFormat="1" applyFont="1" applyBorder="1" applyAlignment="1">
      <alignment horizontal="center" wrapText="1"/>
    </xf>
    <xf numFmtId="3" fontId="6" fillId="0" borderId="10" xfId="1" applyNumberFormat="1" applyFont="1" applyBorder="1" applyAlignment="1">
      <alignment horizontal="center" wrapText="1"/>
    </xf>
    <xf numFmtId="0" fontId="6" fillId="0" borderId="9" xfId="1" applyFont="1" applyBorder="1" applyAlignment="1">
      <alignment horizontal="center" wrapText="1"/>
    </xf>
    <xf numFmtId="0" fontId="6" fillId="0" borderId="10" xfId="1" applyFont="1" applyBorder="1" applyAlignment="1">
      <alignment horizontal="center" wrapText="1"/>
    </xf>
    <xf numFmtId="3" fontId="6" fillId="0" borderId="9" xfId="1" applyNumberFormat="1" applyFont="1" applyBorder="1" applyAlignment="1">
      <alignment horizontal="center" vertical="center" wrapText="1"/>
    </xf>
    <xf numFmtId="3" fontId="6" fillId="0" borderId="10" xfId="1" applyNumberFormat="1" applyFont="1" applyBorder="1" applyAlignment="1">
      <alignment horizontal="center" vertical="center" wrapText="1"/>
    </xf>
    <xf numFmtId="0" fontId="21" fillId="0" borderId="9" xfId="1" applyFont="1" applyBorder="1" applyAlignment="1">
      <alignment horizontal="center" vertical="center"/>
    </xf>
    <xf numFmtId="0" fontId="21" fillId="0" borderId="10" xfId="1" applyFont="1" applyBorder="1" applyAlignment="1">
      <alignment horizontal="center" vertical="center"/>
    </xf>
    <xf numFmtId="0" fontId="6" fillId="8" borderId="15"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3" borderId="2" xfId="1" applyFont="1" applyFill="1" applyBorder="1" applyAlignment="1">
      <alignment horizontal="center" vertical="center"/>
    </xf>
    <xf numFmtId="164" fontId="5" fillId="0" borderId="2" xfId="8" applyFont="1" applyBorder="1" applyAlignment="1">
      <alignment vertical="center" wrapText="1"/>
    </xf>
  </cellXfs>
  <cellStyles count="9">
    <cellStyle name="Comma" xfId="8" builtinId="3"/>
    <cellStyle name="Comma 2 3" xfId="7" xr:uid="{00000000-0005-0000-0000-000001000000}"/>
    <cellStyle name="Normal" xfId="0" builtinId="0"/>
    <cellStyle name="Normal 2" xfId="1" xr:uid="{00000000-0005-0000-0000-000003000000}"/>
    <cellStyle name="Normal 2 2 2" xfId="5" xr:uid="{00000000-0005-0000-0000-000004000000}"/>
    <cellStyle name="Normal 2 2 2 2" xfId="6" xr:uid="{00000000-0005-0000-0000-000005000000}"/>
    <cellStyle name="Normal 2 2 3 2 2" xfId="2" xr:uid="{00000000-0005-0000-0000-000006000000}"/>
    <cellStyle name="Normal 2 2 4 3" xfId="3" xr:uid="{00000000-0005-0000-0000-000007000000}"/>
    <cellStyle name="Normal 2 2 6" xfId="4"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8"/>
  <sheetViews>
    <sheetView tabSelected="1" view="pageBreakPreview" zoomScale="70" zoomScaleNormal="100" zoomScaleSheetLayoutView="70" workbookViewId="0">
      <selection activeCell="T10" sqref="T10"/>
    </sheetView>
  </sheetViews>
  <sheetFormatPr defaultColWidth="8.875" defaultRowHeight="14.25" x14ac:dyDescent="0.2"/>
  <cols>
    <col min="1" max="1" width="6.25" style="28" customWidth="1"/>
    <col min="2" max="2" width="58.75" style="28" customWidth="1"/>
    <col min="3" max="5" width="9.75" style="28" hidden="1" customWidth="1"/>
    <col min="6" max="6" width="15.375" style="28" hidden="1" customWidth="1"/>
    <col min="7" max="7" width="16.125" style="134" customWidth="1"/>
    <col min="8" max="8" width="14.125" style="28" hidden="1" customWidth="1"/>
    <col min="9" max="9" width="13.25" style="28" hidden="1" customWidth="1"/>
    <col min="10" max="11" width="15.25" style="28" hidden="1" customWidth="1"/>
    <col min="12" max="16384" width="8.875" style="28"/>
  </cols>
  <sheetData>
    <row r="1" spans="1:11" s="27" customFormat="1" ht="43.5" customHeight="1" x14ac:dyDescent="0.2">
      <c r="A1" s="345" t="s">
        <v>2926</v>
      </c>
      <c r="B1" s="346"/>
      <c r="C1" s="346"/>
      <c r="D1" s="346"/>
      <c r="E1" s="346"/>
      <c r="F1" s="346"/>
      <c r="G1" s="346"/>
      <c r="H1" s="346"/>
      <c r="I1" s="346"/>
      <c r="J1" s="346"/>
      <c r="K1" s="125"/>
    </row>
    <row r="2" spans="1:11" s="27" customFormat="1" ht="25.5" customHeight="1" x14ac:dyDescent="0.2">
      <c r="A2" s="346" t="s">
        <v>2848</v>
      </c>
      <c r="B2" s="346"/>
      <c r="C2" s="346"/>
      <c r="D2" s="346"/>
      <c r="E2" s="346"/>
      <c r="F2" s="346"/>
      <c r="G2" s="346"/>
      <c r="H2" s="346"/>
      <c r="I2" s="346"/>
      <c r="J2" s="346"/>
      <c r="K2" s="125"/>
    </row>
    <row r="3" spans="1:11" ht="14.45" customHeight="1" x14ac:dyDescent="0.2">
      <c r="A3" s="347"/>
      <c r="B3" s="347"/>
      <c r="C3" s="347"/>
      <c r="D3" s="347"/>
      <c r="E3" s="347"/>
      <c r="F3" s="62"/>
      <c r="G3" s="131"/>
      <c r="H3" s="62"/>
      <c r="I3" s="347"/>
      <c r="J3" s="347"/>
      <c r="K3" s="126"/>
    </row>
    <row r="4" spans="1:11" ht="27" customHeight="1" x14ac:dyDescent="0.2">
      <c r="A4" s="348" t="s">
        <v>1589</v>
      </c>
      <c r="B4" s="348"/>
      <c r="C4" s="348"/>
      <c r="D4" s="348"/>
      <c r="E4" s="348"/>
      <c r="F4" s="348"/>
      <c r="G4" s="348"/>
      <c r="H4" s="348"/>
      <c r="I4" s="348"/>
      <c r="J4" s="348"/>
      <c r="K4" s="348"/>
    </row>
    <row r="5" spans="1:11" ht="30.95" customHeight="1" x14ac:dyDescent="0.2">
      <c r="A5" s="349" t="s">
        <v>0</v>
      </c>
      <c r="B5" s="350" t="s">
        <v>1</v>
      </c>
      <c r="C5" s="349" t="s">
        <v>2846</v>
      </c>
      <c r="D5" s="349"/>
      <c r="E5" s="349"/>
      <c r="F5" s="349" t="s">
        <v>2839</v>
      </c>
      <c r="G5" s="351" t="s">
        <v>2843</v>
      </c>
      <c r="H5" s="349" t="s">
        <v>2849</v>
      </c>
      <c r="I5" s="349" t="s">
        <v>2840</v>
      </c>
      <c r="J5" s="350" t="s">
        <v>2841</v>
      </c>
      <c r="K5" s="349" t="s">
        <v>2850</v>
      </c>
    </row>
    <row r="6" spans="1:11" ht="30.95" customHeight="1" x14ac:dyDescent="0.2">
      <c r="A6" s="349"/>
      <c r="B6" s="350"/>
      <c r="C6" s="162" t="s">
        <v>3</v>
      </c>
      <c r="D6" s="162" t="s">
        <v>4</v>
      </c>
      <c r="E6" s="162" t="s">
        <v>5</v>
      </c>
      <c r="F6" s="349"/>
      <c r="G6" s="351"/>
      <c r="H6" s="349"/>
      <c r="I6" s="349"/>
      <c r="J6" s="350"/>
      <c r="K6" s="349"/>
    </row>
    <row r="7" spans="1:11" ht="27.75" customHeight="1" x14ac:dyDescent="0.2">
      <c r="A7" s="162">
        <v>1</v>
      </c>
      <c r="B7" s="31" t="s">
        <v>6</v>
      </c>
      <c r="C7" s="32"/>
      <c r="D7" s="32"/>
      <c r="E7" s="32"/>
      <c r="F7" s="32"/>
      <c r="G7" s="132"/>
      <c r="H7" s="32"/>
      <c r="I7" s="32"/>
      <c r="J7" s="32"/>
      <c r="K7" s="32"/>
    </row>
    <row r="8" spans="1:11" ht="27.75" customHeight="1" x14ac:dyDescent="0.2">
      <c r="A8" s="162"/>
      <c r="B8" s="31" t="s">
        <v>1590</v>
      </c>
      <c r="C8" s="33">
        <v>16000</v>
      </c>
      <c r="D8" s="33">
        <v>8000</v>
      </c>
      <c r="E8" s="33">
        <v>4000</v>
      </c>
      <c r="F8" s="71">
        <v>1</v>
      </c>
      <c r="G8" s="133">
        <v>1</v>
      </c>
      <c r="H8" s="71"/>
      <c r="I8" s="71"/>
      <c r="J8" s="35"/>
      <c r="K8" s="35"/>
    </row>
    <row r="9" spans="1:11" ht="27.75" customHeight="1" x14ac:dyDescent="0.2">
      <c r="A9" s="162"/>
      <c r="B9" s="34" t="s">
        <v>1591</v>
      </c>
      <c r="C9" s="35">
        <v>16000</v>
      </c>
      <c r="D9" s="35">
        <v>8000</v>
      </c>
      <c r="E9" s="35">
        <v>4000</v>
      </c>
      <c r="F9" s="71">
        <v>1</v>
      </c>
      <c r="G9" s="133">
        <v>1</v>
      </c>
      <c r="H9" s="71"/>
      <c r="I9" s="71"/>
      <c r="J9" s="35"/>
      <c r="K9" s="35"/>
    </row>
    <row r="10" spans="1:11" ht="27.75" customHeight="1" x14ac:dyDescent="0.2">
      <c r="A10" s="162"/>
      <c r="B10" s="34" t="s">
        <v>1592</v>
      </c>
      <c r="C10" s="35">
        <v>17000</v>
      </c>
      <c r="D10" s="35">
        <v>8500</v>
      </c>
      <c r="E10" s="35">
        <v>4300</v>
      </c>
      <c r="F10" s="71">
        <v>1</v>
      </c>
      <c r="G10" s="133">
        <v>1</v>
      </c>
      <c r="H10" s="71"/>
      <c r="I10" s="71"/>
      <c r="J10" s="35"/>
      <c r="K10" s="35"/>
    </row>
    <row r="11" spans="1:11" ht="27.75" customHeight="1" x14ac:dyDescent="0.2">
      <c r="A11" s="162"/>
      <c r="B11" s="34" t="s">
        <v>1593</v>
      </c>
      <c r="C11" s="35">
        <v>16000</v>
      </c>
      <c r="D11" s="35">
        <v>8000</v>
      </c>
      <c r="E11" s="35">
        <v>4000</v>
      </c>
      <c r="F11" s="71">
        <v>1</v>
      </c>
      <c r="G11" s="133">
        <v>1</v>
      </c>
      <c r="H11" s="71"/>
      <c r="I11" s="71"/>
      <c r="J11" s="35"/>
      <c r="K11" s="35"/>
    </row>
    <row r="12" spans="1:11" ht="27.75" customHeight="1" x14ac:dyDescent="0.2">
      <c r="A12" s="162">
        <v>2</v>
      </c>
      <c r="B12" s="31" t="s">
        <v>1164</v>
      </c>
      <c r="C12" s="36"/>
      <c r="D12" s="36"/>
      <c r="E12" s="36"/>
      <c r="F12" s="72"/>
      <c r="G12" s="133">
        <v>1</v>
      </c>
      <c r="H12" s="72"/>
      <c r="I12" s="72"/>
      <c r="J12" s="36"/>
      <c r="K12" s="36"/>
    </row>
    <row r="13" spans="1:11" ht="27.75" customHeight="1" x14ac:dyDescent="0.2">
      <c r="A13" s="162"/>
      <c r="B13" s="34" t="s">
        <v>1594</v>
      </c>
      <c r="C13" s="37">
        <v>19000</v>
      </c>
      <c r="D13" s="35">
        <v>9500</v>
      </c>
      <c r="E13" s="35">
        <v>4800</v>
      </c>
      <c r="F13" s="71">
        <v>1</v>
      </c>
      <c r="G13" s="133">
        <v>1</v>
      </c>
      <c r="H13" s="71"/>
      <c r="I13" s="71"/>
      <c r="J13" s="35"/>
      <c r="K13" s="35"/>
    </row>
    <row r="14" spans="1:11" ht="27.75" customHeight="1" x14ac:dyDescent="0.2">
      <c r="A14" s="162"/>
      <c r="B14" s="34" t="s">
        <v>1595</v>
      </c>
      <c r="C14" s="37">
        <v>19000</v>
      </c>
      <c r="D14" s="35">
        <v>9500</v>
      </c>
      <c r="E14" s="35">
        <v>4800</v>
      </c>
      <c r="F14" s="71">
        <v>1</v>
      </c>
      <c r="G14" s="133">
        <v>1</v>
      </c>
      <c r="H14" s="71"/>
      <c r="I14" s="71"/>
      <c r="J14" s="35"/>
      <c r="K14" s="35"/>
    </row>
    <row r="15" spans="1:11" ht="40.15" customHeight="1" x14ac:dyDescent="0.2">
      <c r="A15" s="162"/>
      <c r="B15" s="34" t="s">
        <v>1596</v>
      </c>
      <c r="C15" s="37">
        <v>18000</v>
      </c>
      <c r="D15" s="35">
        <v>9000</v>
      </c>
      <c r="E15" s="35">
        <v>4600</v>
      </c>
      <c r="F15" s="71">
        <v>1</v>
      </c>
      <c r="G15" s="133">
        <v>1</v>
      </c>
      <c r="H15" s="71"/>
      <c r="I15" s="71"/>
      <c r="J15" s="35"/>
      <c r="K15" s="35"/>
    </row>
    <row r="16" spans="1:11" ht="43.9" customHeight="1" x14ac:dyDescent="0.2">
      <c r="A16" s="162"/>
      <c r="B16" s="34" t="s">
        <v>1597</v>
      </c>
      <c r="C16" s="37">
        <v>19000</v>
      </c>
      <c r="D16" s="35">
        <v>9500</v>
      </c>
      <c r="E16" s="35">
        <v>4800</v>
      </c>
      <c r="F16" s="71">
        <v>1</v>
      </c>
      <c r="G16" s="133">
        <v>1</v>
      </c>
      <c r="H16" s="72"/>
      <c r="I16" s="72"/>
      <c r="J16" s="35"/>
      <c r="K16" s="35"/>
    </row>
    <row r="17" spans="1:11" ht="40.15" customHeight="1" x14ac:dyDescent="0.2">
      <c r="A17" s="162"/>
      <c r="B17" s="34" t="s">
        <v>1598</v>
      </c>
      <c r="C17" s="37">
        <v>19000</v>
      </c>
      <c r="D17" s="35">
        <v>9500</v>
      </c>
      <c r="E17" s="35">
        <v>4800</v>
      </c>
      <c r="F17" s="71">
        <v>1</v>
      </c>
      <c r="G17" s="133">
        <v>1</v>
      </c>
      <c r="H17" s="71"/>
      <c r="I17" s="71"/>
      <c r="J17" s="35"/>
      <c r="K17" s="35"/>
    </row>
    <row r="18" spans="1:11" ht="27.75" customHeight="1" x14ac:dyDescent="0.2">
      <c r="A18" s="162"/>
      <c r="B18" s="34" t="s">
        <v>1599</v>
      </c>
      <c r="C18" s="37">
        <v>21000</v>
      </c>
      <c r="D18" s="35">
        <v>10500</v>
      </c>
      <c r="E18" s="35">
        <v>5300</v>
      </c>
      <c r="F18" s="71">
        <v>1</v>
      </c>
      <c r="G18" s="133">
        <v>1</v>
      </c>
      <c r="H18" s="71"/>
      <c r="I18" s="71"/>
      <c r="J18" s="35"/>
      <c r="K18" s="35"/>
    </row>
    <row r="19" spans="1:11" ht="27.75" customHeight="1" x14ac:dyDescent="0.2">
      <c r="A19" s="162"/>
      <c r="B19" s="34" t="s">
        <v>1600</v>
      </c>
      <c r="C19" s="37">
        <v>21000</v>
      </c>
      <c r="D19" s="35">
        <v>10500</v>
      </c>
      <c r="E19" s="35">
        <v>5300</v>
      </c>
      <c r="F19" s="71">
        <v>1</v>
      </c>
      <c r="G19" s="133">
        <v>1</v>
      </c>
      <c r="H19" s="71"/>
      <c r="I19" s="71"/>
      <c r="J19" s="35"/>
      <c r="K19" s="35"/>
    </row>
    <row r="20" spans="1:11" ht="27.75" customHeight="1" x14ac:dyDescent="0.2">
      <c r="A20" s="162">
        <v>3</v>
      </c>
      <c r="B20" s="31" t="s">
        <v>1601</v>
      </c>
      <c r="C20" s="36"/>
      <c r="D20" s="36"/>
      <c r="E20" s="36"/>
      <c r="F20" s="72"/>
      <c r="G20" s="133">
        <v>1</v>
      </c>
      <c r="H20" s="72"/>
      <c r="I20" s="72"/>
      <c r="J20" s="36"/>
      <c r="K20" s="36"/>
    </row>
    <row r="21" spans="1:11" ht="27.75" customHeight="1" x14ac:dyDescent="0.2">
      <c r="A21" s="162"/>
      <c r="B21" s="34" t="s">
        <v>1602</v>
      </c>
      <c r="C21" s="37">
        <v>20000</v>
      </c>
      <c r="D21" s="35">
        <v>10000</v>
      </c>
      <c r="E21" s="35">
        <v>5100</v>
      </c>
      <c r="F21" s="71">
        <v>1</v>
      </c>
      <c r="G21" s="133">
        <v>1</v>
      </c>
      <c r="H21" s="71"/>
      <c r="I21" s="71"/>
      <c r="J21" s="35"/>
      <c r="K21" s="35"/>
    </row>
    <row r="22" spans="1:11" ht="27.75" customHeight="1" x14ac:dyDescent="0.2">
      <c r="A22" s="162"/>
      <c r="B22" s="34" t="s">
        <v>1603</v>
      </c>
      <c r="C22" s="37">
        <v>21000</v>
      </c>
      <c r="D22" s="35">
        <v>10500</v>
      </c>
      <c r="E22" s="35">
        <v>5300</v>
      </c>
      <c r="F22" s="71">
        <v>1</v>
      </c>
      <c r="G22" s="133">
        <v>1</v>
      </c>
      <c r="H22" s="71"/>
      <c r="I22" s="71"/>
      <c r="J22" s="35"/>
      <c r="K22" s="35"/>
    </row>
    <row r="23" spans="1:11" ht="27.75" customHeight="1" x14ac:dyDescent="0.2">
      <c r="A23" s="162"/>
      <c r="B23" s="34" t="s">
        <v>1604</v>
      </c>
      <c r="C23" s="37">
        <v>21000</v>
      </c>
      <c r="D23" s="35">
        <v>10500</v>
      </c>
      <c r="E23" s="35">
        <v>5300</v>
      </c>
      <c r="F23" s="71">
        <v>1</v>
      </c>
      <c r="G23" s="133">
        <v>1</v>
      </c>
      <c r="H23" s="71"/>
      <c r="I23" s="71"/>
      <c r="J23" s="35"/>
      <c r="K23" s="35"/>
    </row>
    <row r="24" spans="1:11" ht="27.75" customHeight="1" x14ac:dyDescent="0.2">
      <c r="A24" s="162"/>
      <c r="B24" s="34" t="s">
        <v>1605</v>
      </c>
      <c r="C24" s="37">
        <v>21000</v>
      </c>
      <c r="D24" s="35">
        <v>10500</v>
      </c>
      <c r="E24" s="35">
        <v>5300</v>
      </c>
      <c r="F24" s="71">
        <v>1</v>
      </c>
      <c r="G24" s="133">
        <v>1</v>
      </c>
      <c r="H24" s="72"/>
      <c r="I24" s="72"/>
      <c r="J24" s="35"/>
      <c r="K24" s="35"/>
    </row>
    <row r="25" spans="1:11" ht="27.75" customHeight="1" x14ac:dyDescent="0.2">
      <c r="A25" s="162"/>
      <c r="B25" s="34" t="s">
        <v>1606</v>
      </c>
      <c r="C25" s="37">
        <v>20000</v>
      </c>
      <c r="D25" s="35">
        <v>10000</v>
      </c>
      <c r="E25" s="35">
        <v>5100</v>
      </c>
      <c r="F25" s="71">
        <v>1</v>
      </c>
      <c r="G25" s="133">
        <v>1</v>
      </c>
      <c r="H25" s="71"/>
      <c r="I25" s="71"/>
      <c r="J25" s="35"/>
      <c r="K25" s="35"/>
    </row>
    <row r="26" spans="1:11" ht="27.75" customHeight="1" x14ac:dyDescent="0.2">
      <c r="A26" s="162"/>
      <c r="B26" s="34" t="s">
        <v>1607</v>
      </c>
      <c r="C26" s="37">
        <v>20000</v>
      </c>
      <c r="D26" s="35">
        <v>10000</v>
      </c>
      <c r="E26" s="35">
        <v>5000</v>
      </c>
      <c r="F26" s="71">
        <v>1</v>
      </c>
      <c r="G26" s="133">
        <v>1</v>
      </c>
      <c r="H26" s="71"/>
      <c r="I26" s="71"/>
      <c r="J26" s="35"/>
      <c r="K26" s="35"/>
    </row>
    <row r="27" spans="1:11" ht="27.75" customHeight="1" x14ac:dyDescent="0.2">
      <c r="A27" s="162"/>
      <c r="B27" s="34" t="s">
        <v>1608</v>
      </c>
      <c r="C27" s="37">
        <v>18000</v>
      </c>
      <c r="D27" s="35">
        <v>9000</v>
      </c>
      <c r="E27" s="35">
        <v>4600</v>
      </c>
      <c r="F27" s="71">
        <v>1</v>
      </c>
      <c r="G27" s="133">
        <v>1</v>
      </c>
      <c r="H27" s="71"/>
      <c r="I27" s="71"/>
      <c r="J27" s="35"/>
      <c r="K27" s="35"/>
    </row>
    <row r="28" spans="1:11" ht="39" customHeight="1" x14ac:dyDescent="0.2">
      <c r="A28" s="162"/>
      <c r="B28" s="34" t="s">
        <v>1609</v>
      </c>
      <c r="C28" s="37">
        <v>15000</v>
      </c>
      <c r="D28" s="35">
        <v>7500</v>
      </c>
      <c r="E28" s="35">
        <v>3500</v>
      </c>
      <c r="F28" s="71">
        <v>1</v>
      </c>
      <c r="G28" s="133">
        <v>1</v>
      </c>
      <c r="H28" s="72"/>
      <c r="I28" s="72"/>
      <c r="J28" s="35"/>
      <c r="K28" s="35"/>
    </row>
    <row r="29" spans="1:11" ht="27.75" customHeight="1" x14ac:dyDescent="0.2">
      <c r="A29" s="162"/>
      <c r="B29" s="34" t="s">
        <v>1610</v>
      </c>
      <c r="C29" s="37">
        <v>17000</v>
      </c>
      <c r="D29" s="35">
        <v>8500</v>
      </c>
      <c r="E29" s="35">
        <v>3600</v>
      </c>
      <c r="F29" s="71">
        <v>1</v>
      </c>
      <c r="G29" s="133">
        <v>1</v>
      </c>
      <c r="H29" s="71"/>
      <c r="I29" s="71"/>
      <c r="J29" s="35"/>
      <c r="K29" s="35"/>
    </row>
    <row r="30" spans="1:11" ht="27.75" customHeight="1" x14ac:dyDescent="0.2">
      <c r="A30" s="162"/>
      <c r="B30" s="34" t="s">
        <v>1611</v>
      </c>
      <c r="C30" s="37">
        <v>15000</v>
      </c>
      <c r="D30" s="35">
        <v>7500</v>
      </c>
      <c r="E30" s="35">
        <v>3500</v>
      </c>
      <c r="F30" s="71">
        <v>1</v>
      </c>
      <c r="G30" s="133">
        <v>1</v>
      </c>
      <c r="H30" s="71"/>
      <c r="I30" s="71"/>
      <c r="J30" s="35"/>
      <c r="K30" s="35"/>
    </row>
    <row r="31" spans="1:11" ht="27.75" customHeight="1" x14ac:dyDescent="0.2">
      <c r="A31" s="162">
        <v>4</v>
      </c>
      <c r="B31" s="31" t="s">
        <v>1612</v>
      </c>
      <c r="C31" s="36"/>
      <c r="D31" s="36"/>
      <c r="E31" s="36"/>
      <c r="F31" s="71"/>
      <c r="G31" s="133">
        <v>1</v>
      </c>
      <c r="H31" s="71"/>
      <c r="I31" s="71"/>
      <c r="J31" s="36"/>
      <c r="K31" s="36"/>
    </row>
    <row r="32" spans="1:11" ht="27.75" customHeight="1" x14ac:dyDescent="0.2">
      <c r="A32" s="162"/>
      <c r="B32" s="34" t="s">
        <v>1613</v>
      </c>
      <c r="C32" s="35">
        <v>21000</v>
      </c>
      <c r="D32" s="35">
        <v>10500</v>
      </c>
      <c r="E32" s="35">
        <v>5300</v>
      </c>
      <c r="F32" s="71">
        <v>1</v>
      </c>
      <c r="G32" s="133">
        <v>1</v>
      </c>
      <c r="H32" s="72"/>
      <c r="I32" s="72"/>
      <c r="J32" s="35"/>
      <c r="K32" s="35"/>
    </row>
    <row r="33" spans="1:11" ht="27.75" customHeight="1" x14ac:dyDescent="0.2">
      <c r="A33" s="162"/>
      <c r="B33" s="34" t="s">
        <v>1614</v>
      </c>
      <c r="C33" s="35">
        <v>20000</v>
      </c>
      <c r="D33" s="35">
        <v>10000</v>
      </c>
      <c r="E33" s="35">
        <v>5100</v>
      </c>
      <c r="F33" s="71">
        <v>1</v>
      </c>
      <c r="G33" s="133">
        <v>1</v>
      </c>
      <c r="H33" s="71"/>
      <c r="I33" s="71"/>
      <c r="J33" s="35"/>
      <c r="K33" s="35"/>
    </row>
    <row r="34" spans="1:11" ht="27.75" customHeight="1" x14ac:dyDescent="0.2">
      <c r="A34" s="162">
        <v>5</v>
      </c>
      <c r="B34" s="31" t="s">
        <v>1615</v>
      </c>
      <c r="C34" s="36"/>
      <c r="D34" s="36"/>
      <c r="E34" s="36"/>
      <c r="F34" s="71"/>
      <c r="G34" s="133">
        <v>1</v>
      </c>
      <c r="H34" s="71"/>
      <c r="I34" s="71"/>
      <c r="J34" s="36"/>
      <c r="K34" s="36"/>
    </row>
    <row r="35" spans="1:11" ht="27.75" customHeight="1" x14ac:dyDescent="0.2">
      <c r="A35" s="162"/>
      <c r="B35" s="34" t="s">
        <v>1616</v>
      </c>
      <c r="C35" s="35">
        <v>7000</v>
      </c>
      <c r="D35" s="35">
        <v>3500</v>
      </c>
      <c r="E35" s="35">
        <v>1800</v>
      </c>
      <c r="F35" s="71">
        <v>1</v>
      </c>
      <c r="G35" s="133">
        <v>1</v>
      </c>
      <c r="H35" s="71"/>
      <c r="I35" s="71"/>
      <c r="J35" s="35"/>
      <c r="K35" s="35"/>
    </row>
    <row r="36" spans="1:11" ht="27.75" customHeight="1" x14ac:dyDescent="0.2">
      <c r="A36" s="162"/>
      <c r="B36" s="34" t="s">
        <v>1617</v>
      </c>
      <c r="C36" s="35">
        <v>6800</v>
      </c>
      <c r="D36" s="35">
        <v>3100</v>
      </c>
      <c r="E36" s="35">
        <v>1500</v>
      </c>
      <c r="F36" s="71">
        <v>1</v>
      </c>
      <c r="G36" s="133">
        <v>1</v>
      </c>
      <c r="H36" s="72"/>
      <c r="I36" s="72"/>
      <c r="J36" s="35"/>
      <c r="K36" s="35"/>
    </row>
    <row r="37" spans="1:11" ht="27.75" customHeight="1" x14ac:dyDescent="0.2">
      <c r="A37" s="162">
        <v>6</v>
      </c>
      <c r="B37" s="31" t="s">
        <v>1618</v>
      </c>
      <c r="C37" s="36"/>
      <c r="D37" s="36"/>
      <c r="E37" s="36"/>
      <c r="F37" s="71"/>
      <c r="G37" s="133">
        <v>1</v>
      </c>
      <c r="H37" s="71"/>
      <c r="I37" s="71"/>
      <c r="J37" s="36"/>
      <c r="K37" s="36"/>
    </row>
    <row r="38" spans="1:11" ht="27.75" customHeight="1" x14ac:dyDescent="0.2">
      <c r="A38" s="162"/>
      <c r="B38" s="34" t="s">
        <v>1619</v>
      </c>
      <c r="C38" s="35">
        <v>7000</v>
      </c>
      <c r="D38" s="35">
        <v>3500</v>
      </c>
      <c r="E38" s="35">
        <v>1700</v>
      </c>
      <c r="F38" s="71">
        <v>1</v>
      </c>
      <c r="G38" s="133">
        <v>1</v>
      </c>
      <c r="H38" s="71"/>
      <c r="I38" s="71"/>
      <c r="J38" s="35"/>
      <c r="K38" s="35"/>
    </row>
    <row r="39" spans="1:11" ht="43.15" customHeight="1" x14ac:dyDescent="0.2">
      <c r="A39" s="162"/>
      <c r="B39" s="34" t="s">
        <v>1620</v>
      </c>
      <c r="C39" s="35">
        <v>6000</v>
      </c>
      <c r="D39" s="35">
        <v>3000</v>
      </c>
      <c r="E39" s="35">
        <v>1500</v>
      </c>
      <c r="F39" s="71">
        <v>1</v>
      </c>
      <c r="G39" s="133">
        <v>1</v>
      </c>
      <c r="H39" s="71"/>
      <c r="I39" s="71"/>
      <c r="J39" s="35"/>
      <c r="K39" s="35"/>
    </row>
    <row r="40" spans="1:11" ht="27.75" customHeight="1" x14ac:dyDescent="0.2">
      <c r="A40" s="162">
        <v>7</v>
      </c>
      <c r="B40" s="31" t="s">
        <v>29</v>
      </c>
      <c r="C40" s="36"/>
      <c r="D40" s="36"/>
      <c r="E40" s="36"/>
      <c r="F40" s="72"/>
      <c r="G40" s="133">
        <v>1</v>
      </c>
      <c r="H40" s="72"/>
      <c r="I40" s="72"/>
      <c r="J40" s="36"/>
      <c r="K40" s="36"/>
    </row>
    <row r="41" spans="1:11" ht="27.75" customHeight="1" x14ac:dyDescent="0.2">
      <c r="A41" s="162"/>
      <c r="B41" s="34" t="s">
        <v>1621</v>
      </c>
      <c r="C41" s="35">
        <v>7000</v>
      </c>
      <c r="D41" s="35">
        <v>3500</v>
      </c>
      <c r="E41" s="35">
        <v>1700</v>
      </c>
      <c r="F41" s="71">
        <v>1</v>
      </c>
      <c r="G41" s="133">
        <v>1</v>
      </c>
      <c r="H41" s="71"/>
      <c r="I41" s="71"/>
      <c r="J41" s="35"/>
      <c r="K41" s="35"/>
    </row>
    <row r="42" spans="1:11" ht="27.75" customHeight="1" x14ac:dyDescent="0.2">
      <c r="A42" s="162">
        <v>8</v>
      </c>
      <c r="B42" s="31" t="s">
        <v>1622</v>
      </c>
      <c r="C42" s="36"/>
      <c r="D42" s="36"/>
      <c r="E42" s="36"/>
      <c r="F42" s="71"/>
      <c r="G42" s="133">
        <v>1</v>
      </c>
      <c r="H42" s="71"/>
      <c r="I42" s="71"/>
      <c r="J42" s="36"/>
      <c r="K42" s="36"/>
    </row>
    <row r="43" spans="1:11" ht="27.75" customHeight="1" x14ac:dyDescent="0.2">
      <c r="A43" s="162"/>
      <c r="B43" s="34" t="s">
        <v>1623</v>
      </c>
      <c r="C43" s="35">
        <v>8000</v>
      </c>
      <c r="D43" s="35">
        <v>4000</v>
      </c>
      <c r="E43" s="35">
        <v>2000</v>
      </c>
      <c r="F43" s="71">
        <v>1</v>
      </c>
      <c r="G43" s="133">
        <v>1</v>
      </c>
      <c r="H43" s="71"/>
      <c r="I43" s="71"/>
      <c r="J43" s="35"/>
      <c r="K43" s="35"/>
    </row>
    <row r="44" spans="1:11" ht="27.75" customHeight="1" x14ac:dyDescent="0.2">
      <c r="A44" s="162"/>
      <c r="B44" s="34" t="s">
        <v>1624</v>
      </c>
      <c r="C44" s="35">
        <v>8000</v>
      </c>
      <c r="D44" s="35">
        <v>4000</v>
      </c>
      <c r="E44" s="35">
        <v>2000</v>
      </c>
      <c r="F44" s="71">
        <v>1</v>
      </c>
      <c r="G44" s="133">
        <v>1</v>
      </c>
      <c r="H44" s="72"/>
      <c r="I44" s="72"/>
      <c r="J44" s="35"/>
      <c r="K44" s="35"/>
    </row>
    <row r="45" spans="1:11" ht="27.75" customHeight="1" x14ac:dyDescent="0.2">
      <c r="A45" s="162"/>
      <c r="B45" s="34" t="s">
        <v>1625</v>
      </c>
      <c r="C45" s="35">
        <v>8000</v>
      </c>
      <c r="D45" s="35">
        <v>4000</v>
      </c>
      <c r="E45" s="35">
        <v>2000</v>
      </c>
      <c r="F45" s="71">
        <v>1</v>
      </c>
      <c r="G45" s="133">
        <v>1</v>
      </c>
      <c r="H45" s="71"/>
      <c r="I45" s="71"/>
      <c r="J45" s="35"/>
      <c r="K45" s="35"/>
    </row>
    <row r="46" spans="1:11" ht="27.75" customHeight="1" x14ac:dyDescent="0.2">
      <c r="A46" s="162"/>
      <c r="B46" s="34" t="s">
        <v>1626</v>
      </c>
      <c r="C46" s="35">
        <v>6000</v>
      </c>
      <c r="D46" s="35">
        <v>3000</v>
      </c>
      <c r="E46" s="35">
        <v>1600</v>
      </c>
      <c r="F46" s="71">
        <v>1</v>
      </c>
      <c r="G46" s="133">
        <v>1</v>
      </c>
      <c r="H46" s="71"/>
      <c r="I46" s="71"/>
      <c r="J46" s="35"/>
      <c r="K46" s="35"/>
    </row>
    <row r="47" spans="1:11" ht="27.75" customHeight="1" x14ac:dyDescent="0.2">
      <c r="A47" s="162"/>
      <c r="B47" s="34" t="s">
        <v>1627</v>
      </c>
      <c r="C47" s="35">
        <v>6000</v>
      </c>
      <c r="D47" s="35">
        <v>3000</v>
      </c>
      <c r="E47" s="35">
        <v>1600</v>
      </c>
      <c r="F47" s="71">
        <v>1</v>
      </c>
      <c r="G47" s="133">
        <v>1</v>
      </c>
      <c r="H47" s="71"/>
      <c r="I47" s="71"/>
      <c r="J47" s="35"/>
      <c r="K47" s="35"/>
    </row>
    <row r="48" spans="1:11" ht="27.75" customHeight="1" x14ac:dyDescent="0.2">
      <c r="A48" s="162"/>
      <c r="B48" s="34" t="s">
        <v>1628</v>
      </c>
      <c r="C48" s="35">
        <v>8000</v>
      </c>
      <c r="D48" s="35">
        <v>4000</v>
      </c>
      <c r="E48" s="35">
        <v>2000</v>
      </c>
      <c r="F48" s="71">
        <v>1</v>
      </c>
      <c r="G48" s="133">
        <v>1</v>
      </c>
      <c r="H48" s="72"/>
      <c r="I48" s="72"/>
      <c r="J48" s="35"/>
      <c r="K48" s="35"/>
    </row>
    <row r="49" spans="1:11" ht="27.75" customHeight="1" x14ac:dyDescent="0.2">
      <c r="A49" s="162"/>
      <c r="B49" s="34" t="s">
        <v>1629</v>
      </c>
      <c r="C49" s="35">
        <v>8000</v>
      </c>
      <c r="D49" s="35">
        <v>4000</v>
      </c>
      <c r="E49" s="35">
        <v>2000</v>
      </c>
      <c r="F49" s="71">
        <v>1</v>
      </c>
      <c r="G49" s="133">
        <v>1</v>
      </c>
      <c r="H49" s="71"/>
      <c r="I49" s="71"/>
      <c r="J49" s="35"/>
      <c r="K49" s="35"/>
    </row>
    <row r="50" spans="1:11" ht="30" customHeight="1" x14ac:dyDescent="0.2">
      <c r="A50" s="162">
        <v>9</v>
      </c>
      <c r="B50" s="31" t="s">
        <v>1630</v>
      </c>
      <c r="C50" s="36"/>
      <c r="D50" s="36"/>
      <c r="E50" s="36"/>
      <c r="F50" s="71"/>
      <c r="G50" s="133">
        <v>1</v>
      </c>
      <c r="H50" s="71"/>
      <c r="I50" s="71"/>
      <c r="J50" s="36"/>
      <c r="K50" s="36"/>
    </row>
    <row r="51" spans="1:11" ht="40.9" customHeight="1" x14ac:dyDescent="0.2">
      <c r="A51" s="162"/>
      <c r="B51" s="34" t="s">
        <v>1631</v>
      </c>
      <c r="C51" s="35">
        <v>7000</v>
      </c>
      <c r="D51" s="35">
        <v>3500</v>
      </c>
      <c r="E51" s="35">
        <v>1800</v>
      </c>
      <c r="F51" s="71">
        <v>1</v>
      </c>
      <c r="G51" s="133">
        <v>1</v>
      </c>
      <c r="H51" s="71"/>
      <c r="I51" s="71"/>
      <c r="J51" s="35"/>
      <c r="K51" s="35"/>
    </row>
    <row r="52" spans="1:11" ht="40.9" customHeight="1" x14ac:dyDescent="0.2">
      <c r="A52" s="162"/>
      <c r="B52" s="34" t="s">
        <v>1632</v>
      </c>
      <c r="C52" s="35">
        <v>6000</v>
      </c>
      <c r="D52" s="35">
        <v>3000</v>
      </c>
      <c r="E52" s="35">
        <v>1500</v>
      </c>
      <c r="F52" s="71">
        <v>1</v>
      </c>
      <c r="G52" s="133">
        <v>1</v>
      </c>
      <c r="H52" s="72"/>
      <c r="I52" s="72"/>
      <c r="J52" s="35"/>
      <c r="K52" s="35"/>
    </row>
    <row r="53" spans="1:11" ht="40.9" customHeight="1" x14ac:dyDescent="0.2">
      <c r="A53" s="162"/>
      <c r="B53" s="34" t="s">
        <v>1633</v>
      </c>
      <c r="C53" s="35">
        <v>6000</v>
      </c>
      <c r="D53" s="35">
        <v>3000</v>
      </c>
      <c r="E53" s="35">
        <v>1500</v>
      </c>
      <c r="F53" s="71">
        <v>1</v>
      </c>
      <c r="G53" s="133">
        <v>1</v>
      </c>
      <c r="H53" s="71"/>
      <c r="I53" s="71"/>
      <c r="J53" s="35"/>
      <c r="K53" s="35"/>
    </row>
    <row r="54" spans="1:11" ht="40.9" customHeight="1" x14ac:dyDescent="0.2">
      <c r="A54" s="162"/>
      <c r="B54" s="34" t="s">
        <v>1634</v>
      </c>
      <c r="C54" s="35">
        <v>6000</v>
      </c>
      <c r="D54" s="35">
        <v>3000</v>
      </c>
      <c r="E54" s="35">
        <v>1500</v>
      </c>
      <c r="F54" s="71">
        <v>1</v>
      </c>
      <c r="G54" s="133">
        <v>1</v>
      </c>
      <c r="H54" s="71"/>
      <c r="I54" s="71"/>
      <c r="J54" s="35"/>
      <c r="K54" s="35"/>
    </row>
    <row r="55" spans="1:11" ht="30" customHeight="1" x14ac:dyDescent="0.2">
      <c r="A55" s="162">
        <v>10</v>
      </c>
      <c r="B55" s="31" t="s">
        <v>77</v>
      </c>
      <c r="C55" s="36"/>
      <c r="D55" s="36"/>
      <c r="E55" s="36"/>
      <c r="F55" s="71"/>
      <c r="G55" s="133">
        <v>1</v>
      </c>
      <c r="H55" s="71"/>
      <c r="I55" s="71"/>
      <c r="J55" s="36"/>
      <c r="K55" s="36"/>
    </row>
    <row r="56" spans="1:11" ht="30" customHeight="1" x14ac:dyDescent="0.2">
      <c r="A56" s="162"/>
      <c r="B56" s="34" t="s">
        <v>78</v>
      </c>
      <c r="C56" s="35">
        <v>3500</v>
      </c>
      <c r="D56" s="36"/>
      <c r="E56" s="36"/>
      <c r="F56" s="71">
        <v>1</v>
      </c>
      <c r="G56" s="133">
        <v>1</v>
      </c>
      <c r="H56" s="72"/>
      <c r="I56" s="72"/>
      <c r="J56" s="36"/>
      <c r="K56" s="36"/>
    </row>
    <row r="57" spans="1:11" ht="30" customHeight="1" x14ac:dyDescent="0.2">
      <c r="A57" s="162"/>
      <c r="B57" s="34" t="s">
        <v>79</v>
      </c>
      <c r="C57" s="35">
        <v>2500</v>
      </c>
      <c r="D57" s="36"/>
      <c r="E57" s="36"/>
      <c r="F57" s="71">
        <v>1</v>
      </c>
      <c r="G57" s="133">
        <v>1</v>
      </c>
      <c r="H57" s="71"/>
      <c r="I57" s="71"/>
      <c r="J57" s="36"/>
      <c r="K57" s="36"/>
    </row>
    <row r="58" spans="1:11" ht="30" customHeight="1" x14ac:dyDescent="0.2">
      <c r="A58" s="162"/>
      <c r="B58" s="34" t="s">
        <v>80</v>
      </c>
      <c r="C58" s="35">
        <v>1500</v>
      </c>
      <c r="D58" s="36"/>
      <c r="E58" s="36"/>
      <c r="F58" s="71">
        <v>1</v>
      </c>
      <c r="G58" s="133">
        <v>1</v>
      </c>
      <c r="H58" s="71"/>
      <c r="I58" s="71"/>
      <c r="J58" s="36"/>
      <c r="K58" s="36"/>
    </row>
  </sheetData>
  <autoFilter ref="A6:K58" xr:uid="{00000000-0009-0000-0000-000000000000}"/>
  <mergeCells count="14">
    <mergeCell ref="A1:J1"/>
    <mergeCell ref="A2:J2"/>
    <mergeCell ref="A3:E3"/>
    <mergeCell ref="A4:K4"/>
    <mergeCell ref="A5:A6"/>
    <mergeCell ref="B5:B6"/>
    <mergeCell ref="C5:E5"/>
    <mergeCell ref="I3:J3"/>
    <mergeCell ref="F5:F6"/>
    <mergeCell ref="G5:G6"/>
    <mergeCell ref="H5:H6"/>
    <mergeCell ref="I5:I6"/>
    <mergeCell ref="J5:J6"/>
    <mergeCell ref="K5:K6"/>
  </mergeCells>
  <pageMargins left="0.70866141732283472" right="0.35433070866141736" top="0.55118110236220474" bottom="0.55118110236220474" header="0.31496062992125984" footer="0.31496062992125984"/>
  <pageSetup paperSize="9" fitToHeight="0" orientation="portrait" r:id="rId1"/>
  <headerFooter>
    <oddFooter>&amp;C&amp;"+,Regular"&amp;12&amp;P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126"/>
  <sheetViews>
    <sheetView tabSelected="1" zoomScale="70" zoomScaleNormal="70" workbookViewId="0">
      <selection activeCell="T10" sqref="T10"/>
    </sheetView>
  </sheetViews>
  <sheetFormatPr defaultColWidth="8.875" defaultRowHeight="14.25" x14ac:dyDescent="0.2"/>
  <cols>
    <col min="1" max="1" width="6.625" style="28" customWidth="1"/>
    <col min="2" max="2" width="58.25" style="28" customWidth="1"/>
    <col min="3" max="5" width="9.625" style="28" hidden="1" customWidth="1"/>
    <col min="6" max="6" width="16.125" style="28" hidden="1" customWidth="1"/>
    <col min="7" max="7" width="16.625" style="28" customWidth="1"/>
    <col min="8" max="8" width="14.125" style="78" hidden="1" customWidth="1"/>
    <col min="9" max="9" width="14.125" style="28" hidden="1" customWidth="1"/>
    <col min="10" max="10" width="18" style="28" hidden="1" customWidth="1"/>
    <col min="11" max="11" width="12.25" style="28" hidden="1" customWidth="1"/>
    <col min="12" max="16384" width="8.875" style="28"/>
  </cols>
  <sheetData>
    <row r="1" spans="1:11" ht="29.45" customHeight="1" x14ac:dyDescent="0.2">
      <c r="A1" s="373" t="s">
        <v>2019</v>
      </c>
      <c r="B1" s="373"/>
      <c r="C1" s="373"/>
      <c r="D1" s="373"/>
      <c r="E1" s="373"/>
      <c r="F1" s="73"/>
      <c r="G1" s="73"/>
      <c r="H1" s="166"/>
      <c r="I1" s="73"/>
      <c r="J1" s="73"/>
      <c r="K1" s="105"/>
    </row>
    <row r="2" spans="1:11" ht="26.45" customHeight="1" x14ac:dyDescent="0.2">
      <c r="A2" s="349" t="s">
        <v>0</v>
      </c>
      <c r="B2" s="350" t="s">
        <v>1</v>
      </c>
      <c r="C2" s="349" t="s">
        <v>2846</v>
      </c>
      <c r="D2" s="349"/>
      <c r="E2" s="349"/>
      <c r="F2" s="349" t="s">
        <v>2839</v>
      </c>
      <c r="G2" s="361" t="s">
        <v>2843</v>
      </c>
      <c r="H2" s="349" t="s">
        <v>2851</v>
      </c>
      <c r="I2" s="349" t="s">
        <v>2840</v>
      </c>
      <c r="J2" s="350" t="s">
        <v>2841</v>
      </c>
      <c r="K2" s="349" t="s">
        <v>2850</v>
      </c>
    </row>
    <row r="3" spans="1:11" ht="26.45" customHeight="1" x14ac:dyDescent="0.2">
      <c r="A3" s="349"/>
      <c r="B3" s="350"/>
      <c r="C3" s="64" t="s">
        <v>3</v>
      </c>
      <c r="D3" s="64" t="s">
        <v>4</v>
      </c>
      <c r="E3" s="64" t="s">
        <v>5</v>
      </c>
      <c r="F3" s="349"/>
      <c r="G3" s="362"/>
      <c r="H3" s="349"/>
      <c r="I3" s="349"/>
      <c r="J3" s="350"/>
      <c r="K3" s="349"/>
    </row>
    <row r="4" spans="1:11" ht="27" customHeight="1" x14ac:dyDescent="0.2">
      <c r="A4" s="64">
        <v>1</v>
      </c>
      <c r="B4" s="31" t="s">
        <v>1831</v>
      </c>
      <c r="C4" s="36"/>
      <c r="D4" s="36"/>
      <c r="E4" s="36"/>
      <c r="F4" s="36"/>
      <c r="G4" s="36"/>
      <c r="H4" s="167"/>
      <c r="I4" s="36"/>
      <c r="J4" s="36"/>
      <c r="K4" s="170"/>
    </row>
    <row r="5" spans="1:11" ht="27" customHeight="1" x14ac:dyDescent="0.2">
      <c r="A5" s="36"/>
      <c r="B5" s="34" t="s">
        <v>2020</v>
      </c>
      <c r="C5" s="35">
        <v>15000</v>
      </c>
      <c r="D5" s="35">
        <v>7500</v>
      </c>
      <c r="E5" s="35">
        <v>3800</v>
      </c>
      <c r="F5" s="75">
        <v>1</v>
      </c>
      <c r="G5" s="75">
        <v>1.1000000000000001</v>
      </c>
      <c r="H5" s="35"/>
      <c r="I5" s="35"/>
      <c r="J5" s="35"/>
      <c r="K5" s="35"/>
    </row>
    <row r="6" spans="1:11" ht="75.599999999999994" customHeight="1" x14ac:dyDescent="0.2">
      <c r="A6" s="36"/>
      <c r="B6" s="34" t="s">
        <v>2021</v>
      </c>
      <c r="C6" s="35">
        <v>14000</v>
      </c>
      <c r="D6" s="35">
        <v>7100</v>
      </c>
      <c r="E6" s="35">
        <v>3600</v>
      </c>
      <c r="F6" s="75">
        <v>1</v>
      </c>
      <c r="G6" s="75">
        <v>1.1000000000000001</v>
      </c>
      <c r="H6" s="167">
        <v>2</v>
      </c>
      <c r="I6" s="36"/>
      <c r="J6" s="203" t="s">
        <v>2859</v>
      </c>
      <c r="K6" s="36"/>
    </row>
    <row r="7" spans="1:11" ht="27" customHeight="1" x14ac:dyDescent="0.2">
      <c r="A7" s="36"/>
      <c r="B7" s="34" t="s">
        <v>2022</v>
      </c>
      <c r="C7" s="35">
        <v>13800</v>
      </c>
      <c r="D7" s="35">
        <v>6900</v>
      </c>
      <c r="E7" s="35">
        <v>3500</v>
      </c>
      <c r="F7" s="75">
        <v>1</v>
      </c>
      <c r="G7" s="75">
        <v>1</v>
      </c>
      <c r="H7" s="35"/>
      <c r="I7" s="35"/>
      <c r="J7" s="35"/>
      <c r="K7" s="35"/>
    </row>
    <row r="8" spans="1:11" ht="27" customHeight="1" x14ac:dyDescent="0.2">
      <c r="A8" s="36"/>
      <c r="B8" s="34" t="s">
        <v>2023</v>
      </c>
      <c r="C8" s="35">
        <v>13800</v>
      </c>
      <c r="D8" s="35">
        <v>6900</v>
      </c>
      <c r="E8" s="35">
        <v>3500</v>
      </c>
      <c r="F8" s="75">
        <v>1</v>
      </c>
      <c r="G8" s="75">
        <v>1</v>
      </c>
      <c r="H8" s="35"/>
      <c r="I8" s="35"/>
      <c r="J8" s="35"/>
      <c r="K8" s="35"/>
    </row>
    <row r="9" spans="1:11" ht="27" customHeight="1" x14ac:dyDescent="0.2">
      <c r="A9" s="64">
        <v>2</v>
      </c>
      <c r="B9" s="31" t="s">
        <v>2024</v>
      </c>
      <c r="C9" s="36"/>
      <c r="D9" s="36"/>
      <c r="E9" s="36"/>
      <c r="F9" s="36"/>
      <c r="G9" s="36"/>
      <c r="H9" s="167"/>
      <c r="I9" s="36"/>
      <c r="J9" s="36"/>
      <c r="K9" s="36"/>
    </row>
    <row r="10" spans="1:11" ht="27" customHeight="1" x14ac:dyDescent="0.2">
      <c r="A10" s="36"/>
      <c r="B10" s="34" t="s">
        <v>2025</v>
      </c>
      <c r="C10" s="35">
        <v>18000</v>
      </c>
      <c r="D10" s="35">
        <v>9600</v>
      </c>
      <c r="E10" s="35">
        <v>4800</v>
      </c>
      <c r="F10" s="75">
        <v>1</v>
      </c>
      <c r="G10" s="75">
        <v>1</v>
      </c>
      <c r="H10" s="35"/>
      <c r="I10" s="35"/>
      <c r="J10" s="35"/>
      <c r="K10" s="35"/>
    </row>
    <row r="11" spans="1:11" ht="27" customHeight="1" x14ac:dyDescent="0.2">
      <c r="A11" s="36"/>
      <c r="B11" s="34" t="s">
        <v>2026</v>
      </c>
      <c r="C11" s="35">
        <v>20000</v>
      </c>
      <c r="D11" s="35">
        <v>10100</v>
      </c>
      <c r="E11" s="35">
        <v>5100</v>
      </c>
      <c r="F11" s="75">
        <v>1</v>
      </c>
      <c r="G11" s="75">
        <v>1</v>
      </c>
      <c r="H11" s="35"/>
      <c r="I11" s="35"/>
      <c r="J11" s="35"/>
      <c r="K11" s="35"/>
    </row>
    <row r="12" spans="1:11" ht="27" customHeight="1" x14ac:dyDescent="0.2">
      <c r="A12" s="36"/>
      <c r="B12" s="34" t="s">
        <v>2027</v>
      </c>
      <c r="C12" s="35">
        <v>20000</v>
      </c>
      <c r="D12" s="35">
        <v>14500</v>
      </c>
      <c r="E12" s="35">
        <v>7300</v>
      </c>
      <c r="F12" s="75">
        <v>1</v>
      </c>
      <c r="G12" s="75">
        <v>1</v>
      </c>
      <c r="H12" s="167"/>
      <c r="I12" s="36"/>
      <c r="J12" s="36"/>
      <c r="K12" s="36"/>
    </row>
    <row r="13" spans="1:11" ht="38.450000000000003" customHeight="1" x14ac:dyDescent="0.2">
      <c r="A13" s="36"/>
      <c r="B13" s="34" t="s">
        <v>2028</v>
      </c>
      <c r="C13" s="35">
        <v>18000</v>
      </c>
      <c r="D13" s="35">
        <v>9100</v>
      </c>
      <c r="E13" s="35">
        <v>4600</v>
      </c>
      <c r="F13" s="75">
        <v>1</v>
      </c>
      <c r="G13" s="75">
        <v>1</v>
      </c>
      <c r="H13" s="35"/>
      <c r="I13" s="35"/>
      <c r="J13" s="35"/>
      <c r="K13" s="35"/>
    </row>
    <row r="14" spans="1:11" ht="27" customHeight="1" x14ac:dyDescent="0.2">
      <c r="A14" s="36"/>
      <c r="B14" s="34" t="s">
        <v>2029</v>
      </c>
      <c r="C14" s="35">
        <v>16000</v>
      </c>
      <c r="D14" s="35">
        <v>8100</v>
      </c>
      <c r="E14" s="35">
        <v>4100</v>
      </c>
      <c r="F14" s="75">
        <v>1</v>
      </c>
      <c r="G14" s="75">
        <v>1</v>
      </c>
      <c r="H14" s="35"/>
      <c r="I14" s="35"/>
      <c r="J14" s="35"/>
      <c r="K14" s="35"/>
    </row>
    <row r="15" spans="1:11" ht="27" customHeight="1" x14ac:dyDescent="0.2">
      <c r="A15" s="64">
        <v>3</v>
      </c>
      <c r="B15" s="31" t="s">
        <v>2030</v>
      </c>
      <c r="C15" s="36"/>
      <c r="D15" s="36"/>
      <c r="E15" s="36"/>
      <c r="F15" s="36"/>
      <c r="G15" s="36"/>
      <c r="H15" s="167"/>
      <c r="I15" s="36"/>
      <c r="J15" s="36"/>
      <c r="K15" s="36"/>
    </row>
    <row r="16" spans="1:11" ht="27" customHeight="1" x14ac:dyDescent="0.2">
      <c r="A16" s="36"/>
      <c r="B16" s="54" t="s">
        <v>2031</v>
      </c>
      <c r="C16" s="35">
        <v>8000</v>
      </c>
      <c r="D16" s="35">
        <v>4000</v>
      </c>
      <c r="E16" s="35">
        <v>2100</v>
      </c>
      <c r="F16" s="75">
        <v>1</v>
      </c>
      <c r="G16" s="75">
        <v>1.1000000000000001</v>
      </c>
      <c r="H16" s="35"/>
      <c r="I16" s="35"/>
      <c r="J16" s="35"/>
      <c r="K16" s="35"/>
    </row>
    <row r="17" spans="1:11" ht="27" customHeight="1" x14ac:dyDescent="0.2">
      <c r="A17" s="36"/>
      <c r="B17" s="34" t="s">
        <v>2032</v>
      </c>
      <c r="C17" s="35">
        <v>8000</v>
      </c>
      <c r="D17" s="35">
        <v>4000</v>
      </c>
      <c r="E17" s="35">
        <v>2000</v>
      </c>
      <c r="F17" s="75">
        <v>1</v>
      </c>
      <c r="G17" s="75">
        <v>1.1000000000000001</v>
      </c>
      <c r="H17" s="35"/>
      <c r="I17" s="35"/>
      <c r="J17" s="35"/>
      <c r="K17" s="35"/>
    </row>
    <row r="18" spans="1:11" ht="27" customHeight="1" x14ac:dyDescent="0.2">
      <c r="A18" s="36"/>
      <c r="B18" s="34" t="s">
        <v>2033</v>
      </c>
      <c r="C18" s="35">
        <v>8000</v>
      </c>
      <c r="D18" s="35">
        <v>4000</v>
      </c>
      <c r="E18" s="35">
        <v>2100</v>
      </c>
      <c r="F18" s="75">
        <v>1</v>
      </c>
      <c r="G18" s="75">
        <v>1.1000000000000001</v>
      </c>
      <c r="H18" s="35">
        <v>2</v>
      </c>
      <c r="I18" s="35"/>
      <c r="J18" s="205" t="s">
        <v>2859</v>
      </c>
      <c r="K18" s="35"/>
    </row>
    <row r="19" spans="1:11" ht="27" customHeight="1" x14ac:dyDescent="0.2">
      <c r="A19" s="36"/>
      <c r="B19" s="34" t="s">
        <v>2034</v>
      </c>
      <c r="C19" s="35">
        <v>10000</v>
      </c>
      <c r="D19" s="35">
        <v>5000</v>
      </c>
      <c r="E19" s="35">
        <v>2500</v>
      </c>
      <c r="F19" s="75">
        <v>1</v>
      </c>
      <c r="G19" s="75">
        <v>1.1000000000000001</v>
      </c>
      <c r="H19" s="35"/>
      <c r="I19" s="35"/>
      <c r="J19" s="35"/>
      <c r="K19" s="35"/>
    </row>
    <row r="20" spans="1:11" ht="39.75" customHeight="1" x14ac:dyDescent="0.2">
      <c r="A20" s="36"/>
      <c r="B20" s="34" t="s">
        <v>2035</v>
      </c>
      <c r="C20" s="35">
        <v>9000</v>
      </c>
      <c r="D20" s="35">
        <v>4600</v>
      </c>
      <c r="E20" s="35">
        <v>2300</v>
      </c>
      <c r="F20" s="75">
        <v>1</v>
      </c>
      <c r="G20" s="75">
        <v>1.1000000000000001</v>
      </c>
      <c r="H20" s="35"/>
      <c r="I20" s="35"/>
      <c r="J20" s="35"/>
      <c r="K20" s="35"/>
    </row>
    <row r="21" spans="1:11" ht="27" customHeight="1" x14ac:dyDescent="0.2">
      <c r="A21" s="36"/>
      <c r="B21" s="34" t="s">
        <v>2036</v>
      </c>
      <c r="C21" s="35">
        <v>10000</v>
      </c>
      <c r="D21" s="35">
        <v>5000</v>
      </c>
      <c r="E21" s="35">
        <v>2500</v>
      </c>
      <c r="F21" s="75">
        <v>1</v>
      </c>
      <c r="G21" s="75">
        <v>1.1000000000000001</v>
      </c>
      <c r="H21" s="167"/>
      <c r="I21" s="36"/>
      <c r="J21" s="36"/>
      <c r="K21" s="36"/>
    </row>
    <row r="22" spans="1:11" ht="27" customHeight="1" x14ac:dyDescent="0.2">
      <c r="A22" s="36"/>
      <c r="B22" s="34" t="s">
        <v>2037</v>
      </c>
      <c r="C22" s="35">
        <v>12000</v>
      </c>
      <c r="D22" s="35">
        <v>6000</v>
      </c>
      <c r="E22" s="35">
        <v>3100</v>
      </c>
      <c r="F22" s="75">
        <v>1</v>
      </c>
      <c r="G22" s="75">
        <v>1.1000000000000001</v>
      </c>
      <c r="H22" s="35"/>
      <c r="I22" s="35"/>
      <c r="J22" s="35"/>
      <c r="K22" s="35"/>
    </row>
    <row r="23" spans="1:11" ht="38.450000000000003" customHeight="1" x14ac:dyDescent="0.2">
      <c r="A23" s="36"/>
      <c r="B23" s="34" t="s">
        <v>2038</v>
      </c>
      <c r="C23" s="35">
        <v>15000</v>
      </c>
      <c r="D23" s="35">
        <v>7500</v>
      </c>
      <c r="E23" s="35">
        <v>3800</v>
      </c>
      <c r="F23" s="75">
        <v>1</v>
      </c>
      <c r="G23" s="75">
        <v>1.1000000000000001</v>
      </c>
      <c r="H23" s="35"/>
      <c r="I23" s="35"/>
      <c r="J23" s="35"/>
      <c r="K23" s="35"/>
    </row>
    <row r="24" spans="1:11" ht="27" customHeight="1" x14ac:dyDescent="0.2">
      <c r="A24" s="64">
        <v>4</v>
      </c>
      <c r="B24" s="31" t="s">
        <v>2039</v>
      </c>
      <c r="C24" s="35">
        <v>10000</v>
      </c>
      <c r="D24" s="35">
        <v>5000</v>
      </c>
      <c r="E24" s="35">
        <v>2500</v>
      </c>
      <c r="F24" s="75">
        <v>1</v>
      </c>
      <c r="G24" s="75">
        <v>1.1000000000000001</v>
      </c>
      <c r="H24" s="35"/>
      <c r="I24" s="35"/>
      <c r="J24" s="35"/>
      <c r="K24" s="35"/>
    </row>
    <row r="25" spans="1:11" ht="41.45" customHeight="1" x14ac:dyDescent="0.2">
      <c r="A25" s="64">
        <v>5</v>
      </c>
      <c r="B25" s="31" t="s">
        <v>2040</v>
      </c>
      <c r="C25" s="36"/>
      <c r="D25" s="36"/>
      <c r="E25" s="36"/>
      <c r="F25" s="35"/>
      <c r="G25" s="35"/>
      <c r="H25" s="35"/>
      <c r="I25" s="35"/>
      <c r="J25" s="35"/>
      <c r="K25" s="35"/>
    </row>
    <row r="26" spans="1:11" ht="27" customHeight="1" x14ac:dyDescent="0.2">
      <c r="A26" s="36"/>
      <c r="B26" s="34" t="s">
        <v>2041</v>
      </c>
      <c r="C26" s="35">
        <v>7000</v>
      </c>
      <c r="D26" s="35">
        <v>3500</v>
      </c>
      <c r="E26" s="35">
        <v>1900</v>
      </c>
      <c r="F26" s="75">
        <v>1</v>
      </c>
      <c r="G26" s="75">
        <v>1.1000000000000001</v>
      </c>
      <c r="H26" s="35"/>
      <c r="I26" s="35"/>
      <c r="J26" s="35"/>
      <c r="K26" s="35"/>
    </row>
    <row r="27" spans="1:11" ht="27" customHeight="1" x14ac:dyDescent="0.2">
      <c r="A27" s="36"/>
      <c r="B27" s="34" t="s">
        <v>2042</v>
      </c>
      <c r="C27" s="35">
        <v>7000</v>
      </c>
      <c r="D27" s="35">
        <v>3500</v>
      </c>
      <c r="E27" s="35">
        <v>1900</v>
      </c>
      <c r="F27" s="75">
        <v>1</v>
      </c>
      <c r="G27" s="75">
        <v>1.1000000000000001</v>
      </c>
      <c r="H27" s="35"/>
      <c r="I27" s="35"/>
      <c r="J27" s="35"/>
      <c r="K27" s="35"/>
    </row>
    <row r="28" spans="1:11" ht="27" customHeight="1" x14ac:dyDescent="0.2">
      <c r="A28" s="36"/>
      <c r="B28" s="34" t="s">
        <v>2043</v>
      </c>
      <c r="C28" s="35">
        <v>7000</v>
      </c>
      <c r="D28" s="35">
        <v>3500</v>
      </c>
      <c r="E28" s="35">
        <v>1900</v>
      </c>
      <c r="F28" s="75">
        <v>1</v>
      </c>
      <c r="G28" s="75">
        <v>1.1000000000000001</v>
      </c>
      <c r="H28" s="35"/>
      <c r="I28" s="35"/>
      <c r="J28" s="35"/>
      <c r="K28" s="35"/>
    </row>
    <row r="29" spans="1:11" ht="27" customHeight="1" x14ac:dyDescent="0.2">
      <c r="A29" s="36"/>
      <c r="B29" s="34" t="s">
        <v>2044</v>
      </c>
      <c r="C29" s="35">
        <v>10000</v>
      </c>
      <c r="D29" s="35">
        <v>5000</v>
      </c>
      <c r="E29" s="35">
        <v>2500</v>
      </c>
      <c r="F29" s="75">
        <v>1</v>
      </c>
      <c r="G29" s="75">
        <v>1.1000000000000001</v>
      </c>
      <c r="H29" s="167"/>
      <c r="I29" s="36"/>
      <c r="J29" s="36"/>
      <c r="K29" s="36"/>
    </row>
    <row r="30" spans="1:11" ht="27" customHeight="1" x14ac:dyDescent="0.2">
      <c r="A30" s="64">
        <v>6</v>
      </c>
      <c r="B30" s="31" t="s">
        <v>2045</v>
      </c>
      <c r="C30" s="35">
        <v>8000</v>
      </c>
      <c r="D30" s="35">
        <v>4000</v>
      </c>
      <c r="E30" s="35">
        <v>2000</v>
      </c>
      <c r="F30" s="75">
        <v>1</v>
      </c>
      <c r="G30" s="75">
        <v>1.1000000000000001</v>
      </c>
      <c r="H30" s="35"/>
      <c r="I30" s="35"/>
      <c r="J30" s="35"/>
      <c r="K30" s="35"/>
    </row>
    <row r="31" spans="1:11" ht="27" customHeight="1" x14ac:dyDescent="0.2">
      <c r="A31" s="64">
        <v>7</v>
      </c>
      <c r="B31" s="31" t="s">
        <v>2046</v>
      </c>
      <c r="C31" s="36"/>
      <c r="D31" s="36"/>
      <c r="E31" s="36"/>
      <c r="F31" s="36"/>
      <c r="G31" s="36"/>
      <c r="H31" s="167"/>
      <c r="I31" s="36"/>
      <c r="J31" s="36"/>
      <c r="K31" s="36"/>
    </row>
    <row r="32" spans="1:11" ht="27" customHeight="1" x14ac:dyDescent="0.2">
      <c r="A32" s="36"/>
      <c r="B32" s="34" t="s">
        <v>2047</v>
      </c>
      <c r="C32" s="35">
        <v>15000</v>
      </c>
      <c r="D32" s="35">
        <v>7500</v>
      </c>
      <c r="E32" s="35">
        <v>3800</v>
      </c>
      <c r="F32" s="75">
        <v>1</v>
      </c>
      <c r="G32" s="75">
        <v>1.1000000000000001</v>
      </c>
      <c r="H32" s="167"/>
      <c r="I32" s="36"/>
      <c r="J32" s="36"/>
      <c r="K32" s="36"/>
    </row>
    <row r="33" spans="1:11" ht="27" customHeight="1" x14ac:dyDescent="0.2">
      <c r="A33" s="36"/>
      <c r="B33" s="34" t="s">
        <v>2048</v>
      </c>
      <c r="C33" s="35">
        <v>12300</v>
      </c>
      <c r="D33" s="35">
        <v>6200</v>
      </c>
      <c r="E33" s="35">
        <v>3200</v>
      </c>
      <c r="F33" s="75">
        <v>1</v>
      </c>
      <c r="G33" s="75">
        <v>1.1000000000000001</v>
      </c>
      <c r="H33" s="167"/>
      <c r="I33" s="36"/>
      <c r="J33" s="36"/>
      <c r="K33" s="36"/>
    </row>
    <row r="34" spans="1:11" ht="27" customHeight="1" x14ac:dyDescent="0.2">
      <c r="A34" s="36"/>
      <c r="B34" s="34" t="s">
        <v>2049</v>
      </c>
      <c r="C34" s="35">
        <v>7000</v>
      </c>
      <c r="D34" s="35">
        <v>3600</v>
      </c>
      <c r="E34" s="35">
        <v>1800</v>
      </c>
      <c r="F34" s="75">
        <v>1</v>
      </c>
      <c r="G34" s="75">
        <v>1.1000000000000001</v>
      </c>
      <c r="H34" s="167"/>
      <c r="I34" s="36"/>
      <c r="J34" s="36"/>
      <c r="K34" s="36"/>
    </row>
    <row r="35" spans="1:11" ht="27" customHeight="1" x14ac:dyDescent="0.2">
      <c r="A35" s="64">
        <v>8</v>
      </c>
      <c r="B35" s="31" t="s">
        <v>2050</v>
      </c>
      <c r="C35" s="35">
        <v>8000</v>
      </c>
      <c r="D35" s="35">
        <v>4000</v>
      </c>
      <c r="E35" s="35">
        <v>2000</v>
      </c>
      <c r="F35" s="75">
        <v>1</v>
      </c>
      <c r="G35" s="75">
        <v>1.1000000000000001</v>
      </c>
      <c r="H35" s="167"/>
      <c r="I35" s="36"/>
      <c r="J35" s="36"/>
      <c r="K35" s="36"/>
    </row>
    <row r="36" spans="1:11" ht="27" customHeight="1" x14ac:dyDescent="0.2">
      <c r="A36" s="64">
        <v>9</v>
      </c>
      <c r="B36" s="31" t="s">
        <v>2051</v>
      </c>
      <c r="C36" s="35">
        <v>7000</v>
      </c>
      <c r="D36" s="35">
        <v>3500</v>
      </c>
      <c r="E36" s="35">
        <v>1900</v>
      </c>
      <c r="F36" s="75">
        <v>1</v>
      </c>
      <c r="G36" s="75">
        <v>1.1000000000000001</v>
      </c>
      <c r="H36" s="167"/>
      <c r="I36" s="36"/>
      <c r="J36" s="36"/>
      <c r="K36" s="36"/>
    </row>
    <row r="37" spans="1:11" ht="27" customHeight="1" x14ac:dyDescent="0.2">
      <c r="A37" s="64">
        <v>10</v>
      </c>
      <c r="B37" s="31" t="s">
        <v>2052</v>
      </c>
      <c r="C37" s="36"/>
      <c r="D37" s="36"/>
      <c r="E37" s="36"/>
      <c r="F37" s="36"/>
      <c r="G37" s="36"/>
      <c r="H37" s="167"/>
      <c r="I37" s="36"/>
      <c r="J37" s="36"/>
      <c r="K37" s="36"/>
    </row>
    <row r="38" spans="1:11" ht="38.450000000000003" customHeight="1" x14ac:dyDescent="0.2">
      <c r="A38" s="36"/>
      <c r="B38" s="34" t="s">
        <v>2053</v>
      </c>
      <c r="C38" s="35">
        <v>4500</v>
      </c>
      <c r="D38" s="35">
        <v>2300</v>
      </c>
      <c r="E38" s="35">
        <v>1200</v>
      </c>
      <c r="F38" s="75">
        <v>1</v>
      </c>
      <c r="G38" s="75">
        <v>1.1000000000000001</v>
      </c>
      <c r="H38" s="167"/>
      <c r="I38" s="36"/>
      <c r="J38" s="36"/>
      <c r="K38" s="36"/>
    </row>
    <row r="39" spans="1:11" ht="27" customHeight="1" x14ac:dyDescent="0.2">
      <c r="A39" s="36"/>
      <c r="B39" s="34" t="s">
        <v>2054</v>
      </c>
      <c r="C39" s="35">
        <v>4500</v>
      </c>
      <c r="D39" s="35">
        <v>2300</v>
      </c>
      <c r="E39" s="35">
        <v>1200</v>
      </c>
      <c r="F39" s="75">
        <v>1</v>
      </c>
      <c r="G39" s="75">
        <v>1.1000000000000001</v>
      </c>
      <c r="H39" s="167"/>
      <c r="I39" s="36"/>
      <c r="J39" s="36"/>
      <c r="K39" s="36"/>
    </row>
    <row r="40" spans="1:11" ht="38.450000000000003" customHeight="1" x14ac:dyDescent="0.2">
      <c r="A40" s="36"/>
      <c r="B40" s="34" t="s">
        <v>2055</v>
      </c>
      <c r="C40" s="35">
        <v>4500</v>
      </c>
      <c r="D40" s="35">
        <v>2600</v>
      </c>
      <c r="E40" s="35">
        <v>1300</v>
      </c>
      <c r="F40" s="75">
        <v>1</v>
      </c>
      <c r="G40" s="75">
        <v>1.1000000000000001</v>
      </c>
      <c r="H40" s="167"/>
      <c r="I40" s="36"/>
      <c r="J40" s="36"/>
      <c r="K40" s="36"/>
    </row>
    <row r="41" spans="1:11" ht="27" customHeight="1" x14ac:dyDescent="0.2">
      <c r="A41" s="36"/>
      <c r="B41" s="34" t="s">
        <v>2056</v>
      </c>
      <c r="C41" s="35">
        <v>5000</v>
      </c>
      <c r="D41" s="35">
        <v>2500</v>
      </c>
      <c r="E41" s="35">
        <v>1300</v>
      </c>
      <c r="F41" s="75">
        <v>1</v>
      </c>
      <c r="G41" s="75">
        <v>1.1000000000000001</v>
      </c>
      <c r="H41" s="167"/>
      <c r="I41" s="36"/>
      <c r="J41" s="36"/>
      <c r="K41" s="36"/>
    </row>
    <row r="42" spans="1:11" ht="27" customHeight="1" x14ac:dyDescent="0.2">
      <c r="A42" s="36"/>
      <c r="B42" s="34" t="s">
        <v>2057</v>
      </c>
      <c r="C42" s="35">
        <v>5000</v>
      </c>
      <c r="D42" s="35">
        <v>2500</v>
      </c>
      <c r="E42" s="35">
        <v>1300</v>
      </c>
      <c r="F42" s="75">
        <v>1</v>
      </c>
      <c r="G42" s="75">
        <v>1.1000000000000001</v>
      </c>
      <c r="H42" s="40"/>
      <c r="I42" s="40"/>
      <c r="J42" s="40"/>
      <c r="K42" s="40"/>
    </row>
    <row r="43" spans="1:11" ht="27" customHeight="1" x14ac:dyDescent="0.2">
      <c r="A43" s="36"/>
      <c r="B43" s="34" t="s">
        <v>2058</v>
      </c>
      <c r="C43" s="35">
        <v>3500</v>
      </c>
      <c r="D43" s="35">
        <v>2000</v>
      </c>
      <c r="E43" s="40">
        <v>1000</v>
      </c>
      <c r="F43" s="75">
        <v>1</v>
      </c>
      <c r="G43" s="75">
        <v>1.1000000000000001</v>
      </c>
      <c r="H43" s="167"/>
      <c r="I43" s="36"/>
      <c r="J43" s="36"/>
      <c r="K43" s="36"/>
    </row>
    <row r="44" spans="1:11" ht="27" customHeight="1" x14ac:dyDescent="0.2">
      <c r="A44" s="36"/>
      <c r="B44" s="34" t="s">
        <v>2059</v>
      </c>
      <c r="C44" s="35">
        <v>3500</v>
      </c>
      <c r="D44" s="35">
        <v>2000</v>
      </c>
      <c r="E44" s="35">
        <v>1000</v>
      </c>
      <c r="F44" s="75">
        <v>1</v>
      </c>
      <c r="G44" s="75">
        <v>1.1000000000000001</v>
      </c>
      <c r="H44" s="167"/>
      <c r="I44" s="36"/>
      <c r="J44" s="36"/>
      <c r="K44" s="36"/>
    </row>
    <row r="45" spans="1:11" ht="27" customHeight="1" x14ac:dyDescent="0.2">
      <c r="A45" s="36"/>
      <c r="B45" s="34" t="s">
        <v>2060</v>
      </c>
      <c r="C45" s="35">
        <v>5000</v>
      </c>
      <c r="D45" s="35">
        <v>2500</v>
      </c>
      <c r="E45" s="35">
        <v>1300</v>
      </c>
      <c r="F45" s="75">
        <v>1</v>
      </c>
      <c r="G45" s="75">
        <v>1.1000000000000001</v>
      </c>
      <c r="H45" s="167"/>
      <c r="I45" s="36"/>
      <c r="J45" s="36"/>
      <c r="K45" s="36"/>
    </row>
    <row r="46" spans="1:11" ht="27" customHeight="1" x14ac:dyDescent="0.2">
      <c r="A46" s="36"/>
      <c r="B46" s="34" t="s">
        <v>2061</v>
      </c>
      <c r="C46" s="35">
        <v>6000</v>
      </c>
      <c r="D46" s="35">
        <v>3000</v>
      </c>
      <c r="E46" s="35">
        <v>1600</v>
      </c>
      <c r="F46" s="75">
        <v>1</v>
      </c>
      <c r="G46" s="75">
        <v>1.1000000000000001</v>
      </c>
      <c r="H46" s="209"/>
      <c r="I46" s="41"/>
      <c r="J46" s="41"/>
      <c r="K46" s="41"/>
    </row>
    <row r="47" spans="1:11" ht="27" customHeight="1" x14ac:dyDescent="0.2">
      <c r="A47" s="36"/>
      <c r="B47" s="34" t="s">
        <v>2062</v>
      </c>
      <c r="C47" s="35">
        <v>5000</v>
      </c>
      <c r="D47" s="35">
        <v>2500</v>
      </c>
      <c r="E47" s="35">
        <v>1300</v>
      </c>
      <c r="F47" s="75">
        <v>1</v>
      </c>
      <c r="G47" s="75">
        <v>1.1000000000000001</v>
      </c>
      <c r="H47" s="209"/>
      <c r="I47" s="41"/>
      <c r="J47" s="41"/>
      <c r="K47" s="41"/>
    </row>
    <row r="48" spans="1:11" ht="27" customHeight="1" x14ac:dyDescent="0.2">
      <c r="A48" s="36"/>
      <c r="B48" s="34" t="s">
        <v>2063</v>
      </c>
      <c r="C48" s="35">
        <v>10000</v>
      </c>
      <c r="D48" s="35">
        <v>5100</v>
      </c>
      <c r="E48" s="35">
        <v>2600</v>
      </c>
      <c r="F48" s="75">
        <v>1</v>
      </c>
      <c r="G48" s="75">
        <v>1.1000000000000001</v>
      </c>
      <c r="H48" s="209"/>
      <c r="I48" s="41"/>
      <c r="J48" s="41"/>
      <c r="K48" s="41"/>
    </row>
    <row r="49" spans="1:11" ht="27" customHeight="1" x14ac:dyDescent="0.2">
      <c r="A49" s="36"/>
      <c r="B49" s="34" t="s">
        <v>2064</v>
      </c>
      <c r="C49" s="35">
        <v>9000</v>
      </c>
      <c r="D49" s="35">
        <v>4600</v>
      </c>
      <c r="E49" s="35">
        <v>2400</v>
      </c>
      <c r="F49" s="75">
        <v>1</v>
      </c>
      <c r="G49" s="75">
        <v>1.1000000000000001</v>
      </c>
      <c r="H49" s="209"/>
      <c r="I49" s="41"/>
      <c r="J49" s="41"/>
      <c r="K49" s="41"/>
    </row>
    <row r="50" spans="1:11" ht="27" customHeight="1" x14ac:dyDescent="0.2">
      <c r="A50" s="36"/>
      <c r="B50" s="34" t="s">
        <v>2065</v>
      </c>
      <c r="C50" s="35">
        <v>8000</v>
      </c>
      <c r="D50" s="35">
        <v>4000</v>
      </c>
      <c r="E50" s="35">
        <v>2000</v>
      </c>
      <c r="F50" s="75">
        <v>1</v>
      </c>
      <c r="G50" s="75">
        <v>1.1000000000000001</v>
      </c>
      <c r="H50" s="209"/>
      <c r="I50" s="41"/>
      <c r="J50" s="41"/>
      <c r="K50" s="41"/>
    </row>
    <row r="51" spans="1:11" ht="27" customHeight="1" x14ac:dyDescent="0.2">
      <c r="A51" s="36"/>
      <c r="B51" s="34" t="s">
        <v>2066</v>
      </c>
      <c r="C51" s="35">
        <v>8000</v>
      </c>
      <c r="D51" s="35">
        <v>4000</v>
      </c>
      <c r="E51" s="35">
        <v>2000</v>
      </c>
      <c r="F51" s="75">
        <v>1</v>
      </c>
      <c r="G51" s="75">
        <v>1.1000000000000001</v>
      </c>
      <c r="H51" s="209"/>
      <c r="I51" s="41"/>
      <c r="J51" s="41"/>
      <c r="K51" s="41"/>
    </row>
    <row r="52" spans="1:11" ht="27" customHeight="1" x14ac:dyDescent="0.2">
      <c r="A52" s="36"/>
      <c r="B52" s="34" t="s">
        <v>2067</v>
      </c>
      <c r="C52" s="35">
        <v>6000</v>
      </c>
      <c r="D52" s="35">
        <v>3000</v>
      </c>
      <c r="E52" s="35">
        <v>1600</v>
      </c>
      <c r="F52" s="75">
        <v>1</v>
      </c>
      <c r="G52" s="75">
        <v>1.1000000000000001</v>
      </c>
      <c r="H52" s="209"/>
      <c r="I52" s="41"/>
      <c r="J52" s="41"/>
      <c r="K52" s="41"/>
    </row>
    <row r="53" spans="1:11" ht="72" customHeight="1" x14ac:dyDescent="0.2">
      <c r="A53" s="36"/>
      <c r="B53" s="34" t="s">
        <v>2068</v>
      </c>
      <c r="C53" s="35">
        <v>6000</v>
      </c>
      <c r="D53" s="35">
        <v>3000</v>
      </c>
      <c r="E53" s="35">
        <v>1600</v>
      </c>
      <c r="F53" s="75">
        <v>1</v>
      </c>
      <c r="G53" s="75">
        <v>1.1000000000000001</v>
      </c>
      <c r="H53" s="209">
        <v>2.5</v>
      </c>
      <c r="I53" s="41"/>
      <c r="J53" s="206" t="s">
        <v>2860</v>
      </c>
      <c r="K53" s="41"/>
    </row>
    <row r="54" spans="1:11" ht="27" customHeight="1" x14ac:dyDescent="0.2">
      <c r="A54" s="36"/>
      <c r="B54" s="34" t="s">
        <v>2069</v>
      </c>
      <c r="C54" s="35">
        <v>7000</v>
      </c>
      <c r="D54" s="35">
        <v>3500</v>
      </c>
      <c r="E54" s="35">
        <v>1800</v>
      </c>
      <c r="F54" s="75">
        <v>1</v>
      </c>
      <c r="G54" s="75">
        <v>1.1000000000000001</v>
      </c>
      <c r="H54" s="209"/>
      <c r="I54" s="41"/>
      <c r="J54" s="41"/>
      <c r="K54" s="41"/>
    </row>
    <row r="55" spans="1:11" ht="27" customHeight="1" x14ac:dyDescent="0.2">
      <c r="A55" s="36"/>
      <c r="B55" s="34" t="s">
        <v>2070</v>
      </c>
      <c r="C55" s="35">
        <v>4500</v>
      </c>
      <c r="D55" s="35">
        <v>2300</v>
      </c>
      <c r="E55" s="35">
        <v>1200</v>
      </c>
      <c r="F55" s="75">
        <v>1</v>
      </c>
      <c r="G55" s="75">
        <v>1.1000000000000001</v>
      </c>
      <c r="H55" s="209"/>
      <c r="I55" s="41"/>
      <c r="J55" s="41"/>
      <c r="K55" s="41"/>
    </row>
    <row r="56" spans="1:11" ht="66.599999999999994" customHeight="1" x14ac:dyDescent="0.2">
      <c r="A56" s="36"/>
      <c r="B56" s="34" t="s">
        <v>2071</v>
      </c>
      <c r="C56" s="35">
        <v>3500</v>
      </c>
      <c r="D56" s="35">
        <v>2000</v>
      </c>
      <c r="E56" s="35">
        <v>1000</v>
      </c>
      <c r="F56" s="75">
        <v>1</v>
      </c>
      <c r="G56" s="75">
        <v>1.1000000000000001</v>
      </c>
      <c r="H56" s="209">
        <v>2.5</v>
      </c>
      <c r="I56" s="41"/>
      <c r="J56" s="207" t="s">
        <v>2860</v>
      </c>
      <c r="K56" s="41"/>
    </row>
    <row r="57" spans="1:11" ht="66.599999999999994" customHeight="1" x14ac:dyDescent="0.2">
      <c r="A57" s="36"/>
      <c r="B57" s="34" t="s">
        <v>2072</v>
      </c>
      <c r="C57" s="35">
        <v>3500</v>
      </c>
      <c r="D57" s="35">
        <v>2000</v>
      </c>
      <c r="E57" s="35">
        <v>1000</v>
      </c>
      <c r="F57" s="75">
        <v>1</v>
      </c>
      <c r="G57" s="75">
        <v>1.1000000000000001</v>
      </c>
      <c r="H57" s="209">
        <v>2.5</v>
      </c>
      <c r="I57" s="41"/>
      <c r="J57" s="207" t="s">
        <v>2860</v>
      </c>
      <c r="K57" s="41"/>
    </row>
    <row r="58" spans="1:11" ht="27" customHeight="1" x14ac:dyDescent="0.2">
      <c r="A58" s="36"/>
      <c r="B58" s="34" t="s">
        <v>2073</v>
      </c>
      <c r="C58" s="35">
        <v>3500</v>
      </c>
      <c r="D58" s="35">
        <v>1900</v>
      </c>
      <c r="E58" s="35">
        <v>1000</v>
      </c>
      <c r="F58" s="75">
        <v>1</v>
      </c>
      <c r="G58" s="75">
        <v>1.1000000000000001</v>
      </c>
      <c r="H58" s="209"/>
      <c r="I58" s="41"/>
      <c r="J58" s="41"/>
      <c r="K58" s="41"/>
    </row>
    <row r="59" spans="1:11" ht="27" customHeight="1" x14ac:dyDescent="0.2">
      <c r="A59" s="36"/>
      <c r="B59" s="34" t="s">
        <v>2074</v>
      </c>
      <c r="C59" s="35">
        <v>3500</v>
      </c>
      <c r="D59" s="35">
        <v>1900</v>
      </c>
      <c r="E59" s="35">
        <v>1000</v>
      </c>
      <c r="F59" s="75">
        <v>1</v>
      </c>
      <c r="G59" s="75">
        <v>1.1000000000000001</v>
      </c>
      <c r="H59" s="209"/>
      <c r="I59" s="41"/>
      <c r="J59" s="41"/>
      <c r="K59" s="41"/>
    </row>
    <row r="60" spans="1:11" ht="27" customHeight="1" x14ac:dyDescent="0.2">
      <c r="A60" s="36"/>
      <c r="B60" s="34" t="s">
        <v>2075</v>
      </c>
      <c r="C60" s="35">
        <v>3500</v>
      </c>
      <c r="D60" s="35">
        <v>2000</v>
      </c>
      <c r="E60" s="40">
        <v>1000</v>
      </c>
      <c r="F60" s="75">
        <v>1</v>
      </c>
      <c r="G60" s="75">
        <v>1.1000000000000001</v>
      </c>
      <c r="H60" s="209"/>
      <c r="I60" s="41"/>
      <c r="J60" s="41"/>
      <c r="K60" s="41"/>
    </row>
    <row r="61" spans="1:11" ht="27" customHeight="1" x14ac:dyDescent="0.2">
      <c r="A61" s="36"/>
      <c r="B61" s="34" t="s">
        <v>2076</v>
      </c>
      <c r="C61" s="35">
        <v>4000</v>
      </c>
      <c r="D61" s="35">
        <v>2000</v>
      </c>
      <c r="E61" s="35">
        <v>1100</v>
      </c>
      <c r="F61" s="75">
        <v>1</v>
      </c>
      <c r="G61" s="75">
        <v>1.1000000000000001</v>
      </c>
      <c r="H61" s="209"/>
      <c r="I61" s="41"/>
      <c r="J61" s="41"/>
      <c r="K61" s="41"/>
    </row>
    <row r="62" spans="1:11" ht="27" customHeight="1" x14ac:dyDescent="0.2">
      <c r="A62" s="36"/>
      <c r="B62" s="34" t="s">
        <v>2077</v>
      </c>
      <c r="C62" s="35">
        <v>6000</v>
      </c>
      <c r="D62" s="35">
        <v>3000</v>
      </c>
      <c r="E62" s="35">
        <v>1600</v>
      </c>
      <c r="F62" s="75">
        <v>1</v>
      </c>
      <c r="G62" s="75">
        <v>1.1000000000000001</v>
      </c>
      <c r="H62" s="209"/>
      <c r="I62" s="41"/>
      <c r="J62" s="41"/>
      <c r="K62" s="41"/>
    </row>
    <row r="63" spans="1:11" ht="27" customHeight="1" x14ac:dyDescent="0.2">
      <c r="A63" s="36"/>
      <c r="B63" s="34" t="s">
        <v>2078</v>
      </c>
      <c r="C63" s="35">
        <v>5000</v>
      </c>
      <c r="D63" s="35">
        <v>2600</v>
      </c>
      <c r="E63" s="35">
        <v>1400</v>
      </c>
      <c r="F63" s="75">
        <v>1</v>
      </c>
      <c r="G63" s="75">
        <v>1.1000000000000001</v>
      </c>
      <c r="H63" s="209"/>
      <c r="I63" s="41"/>
      <c r="J63" s="41"/>
      <c r="K63" s="41"/>
    </row>
    <row r="64" spans="1:11" ht="27" customHeight="1" x14ac:dyDescent="0.2">
      <c r="A64" s="36"/>
      <c r="B64" s="34" t="s">
        <v>2079</v>
      </c>
      <c r="C64" s="35">
        <v>3500</v>
      </c>
      <c r="D64" s="35">
        <v>1800</v>
      </c>
      <c r="E64" s="35">
        <v>1000</v>
      </c>
      <c r="F64" s="75">
        <v>1</v>
      </c>
      <c r="G64" s="75">
        <v>1.1000000000000001</v>
      </c>
      <c r="H64" s="209"/>
      <c r="I64" s="41"/>
      <c r="J64" s="41"/>
      <c r="K64" s="41"/>
    </row>
    <row r="65" spans="1:11" ht="27" customHeight="1" x14ac:dyDescent="0.2">
      <c r="A65" s="36"/>
      <c r="B65" s="34" t="s">
        <v>2080</v>
      </c>
      <c r="C65" s="35">
        <v>3500</v>
      </c>
      <c r="D65" s="35">
        <v>1800</v>
      </c>
      <c r="E65" s="35">
        <v>1000</v>
      </c>
      <c r="F65" s="75">
        <v>1</v>
      </c>
      <c r="G65" s="75">
        <v>1.1000000000000001</v>
      </c>
      <c r="H65" s="209"/>
      <c r="I65" s="41"/>
      <c r="J65" s="41"/>
      <c r="K65" s="41"/>
    </row>
    <row r="66" spans="1:11" ht="27" customHeight="1" x14ac:dyDescent="0.2">
      <c r="A66" s="36"/>
      <c r="B66" s="34" t="s">
        <v>2081</v>
      </c>
      <c r="C66" s="35">
        <v>3500</v>
      </c>
      <c r="D66" s="35">
        <v>2000</v>
      </c>
      <c r="E66" s="35">
        <v>1000</v>
      </c>
      <c r="F66" s="75">
        <v>1</v>
      </c>
      <c r="G66" s="75">
        <v>1.1000000000000001</v>
      </c>
      <c r="H66" s="209"/>
      <c r="I66" s="41"/>
      <c r="J66" s="41"/>
      <c r="K66" s="41"/>
    </row>
    <row r="67" spans="1:11" ht="27" customHeight="1" x14ac:dyDescent="0.2">
      <c r="A67" s="36"/>
      <c r="B67" s="34" t="s">
        <v>2082</v>
      </c>
      <c r="C67" s="35">
        <v>3500</v>
      </c>
      <c r="D67" s="35">
        <v>2000</v>
      </c>
      <c r="E67" s="35">
        <v>1000</v>
      </c>
      <c r="F67" s="75">
        <v>1</v>
      </c>
      <c r="G67" s="75">
        <v>1.1000000000000001</v>
      </c>
      <c r="H67" s="209"/>
      <c r="I67" s="41"/>
      <c r="J67" s="41"/>
      <c r="K67" s="41"/>
    </row>
    <row r="68" spans="1:11" ht="27" customHeight="1" x14ac:dyDescent="0.2">
      <c r="A68" s="36"/>
      <c r="B68" s="34" t="s">
        <v>2083</v>
      </c>
      <c r="C68" s="35">
        <v>3500</v>
      </c>
      <c r="D68" s="35">
        <v>2000</v>
      </c>
      <c r="E68" s="35">
        <v>1000</v>
      </c>
      <c r="F68" s="75">
        <v>1</v>
      </c>
      <c r="G68" s="75">
        <v>1.1000000000000001</v>
      </c>
      <c r="H68" s="209"/>
      <c r="I68" s="41"/>
      <c r="J68" s="41"/>
      <c r="K68" s="41"/>
    </row>
    <row r="69" spans="1:11" ht="27" customHeight="1" x14ac:dyDescent="0.2">
      <c r="A69" s="36"/>
      <c r="B69" s="34" t="s">
        <v>2084</v>
      </c>
      <c r="C69" s="35">
        <v>4500</v>
      </c>
      <c r="D69" s="35">
        <v>2300</v>
      </c>
      <c r="E69" s="35">
        <v>1200</v>
      </c>
      <c r="F69" s="75">
        <v>1</v>
      </c>
      <c r="G69" s="75">
        <v>1.1000000000000001</v>
      </c>
      <c r="H69" s="209"/>
      <c r="I69" s="41"/>
      <c r="J69" s="41"/>
      <c r="K69" s="41"/>
    </row>
    <row r="70" spans="1:11" ht="27" customHeight="1" x14ac:dyDescent="0.2">
      <c r="A70" s="36"/>
      <c r="B70" s="34" t="s">
        <v>2085</v>
      </c>
      <c r="C70" s="35">
        <v>6000</v>
      </c>
      <c r="D70" s="35">
        <v>3000</v>
      </c>
      <c r="E70" s="35">
        <v>1600</v>
      </c>
      <c r="F70" s="75">
        <v>1</v>
      </c>
      <c r="G70" s="75">
        <v>1.1000000000000001</v>
      </c>
      <c r="H70" s="209"/>
      <c r="I70" s="41"/>
      <c r="J70" s="41"/>
      <c r="K70" s="41"/>
    </row>
    <row r="71" spans="1:11" ht="27" customHeight="1" x14ac:dyDescent="0.2">
      <c r="A71" s="36"/>
      <c r="B71" s="34" t="s">
        <v>2086</v>
      </c>
      <c r="C71" s="35">
        <v>4500</v>
      </c>
      <c r="D71" s="35">
        <v>2300</v>
      </c>
      <c r="E71" s="35">
        <v>1200</v>
      </c>
      <c r="F71" s="75">
        <v>1</v>
      </c>
      <c r="G71" s="75">
        <v>1.1000000000000001</v>
      </c>
      <c r="H71" s="209"/>
      <c r="I71" s="41"/>
      <c r="J71" s="41"/>
      <c r="K71" s="41"/>
    </row>
    <row r="72" spans="1:11" ht="27" customHeight="1" x14ac:dyDescent="0.2">
      <c r="A72" s="36"/>
      <c r="B72" s="34" t="s">
        <v>2087</v>
      </c>
      <c r="C72" s="35">
        <v>3500</v>
      </c>
      <c r="D72" s="35">
        <v>2100</v>
      </c>
      <c r="E72" s="35">
        <v>1200</v>
      </c>
      <c r="F72" s="75">
        <v>1</v>
      </c>
      <c r="G72" s="75">
        <v>1.1000000000000001</v>
      </c>
      <c r="H72" s="209"/>
      <c r="I72" s="41"/>
      <c r="J72" s="41"/>
      <c r="K72" s="41"/>
    </row>
    <row r="73" spans="1:11" ht="27" customHeight="1" x14ac:dyDescent="0.2">
      <c r="A73" s="36"/>
      <c r="B73" s="34" t="s">
        <v>2088</v>
      </c>
      <c r="C73" s="35">
        <v>4500</v>
      </c>
      <c r="D73" s="35">
        <v>2300</v>
      </c>
      <c r="E73" s="35">
        <v>1200</v>
      </c>
      <c r="F73" s="75">
        <v>1</v>
      </c>
      <c r="G73" s="75">
        <v>1.1000000000000001</v>
      </c>
      <c r="H73" s="209"/>
      <c r="I73" s="41"/>
      <c r="J73" s="41"/>
      <c r="K73" s="41"/>
    </row>
    <row r="74" spans="1:11" ht="27" customHeight="1" x14ac:dyDescent="0.2">
      <c r="A74" s="36"/>
      <c r="B74" s="34" t="s">
        <v>2089</v>
      </c>
      <c r="C74" s="35">
        <v>3500</v>
      </c>
      <c r="D74" s="35">
        <v>2700</v>
      </c>
      <c r="E74" s="35">
        <v>1400</v>
      </c>
      <c r="F74" s="75">
        <v>1</v>
      </c>
      <c r="G74" s="75">
        <v>1.1000000000000001</v>
      </c>
      <c r="H74" s="209"/>
      <c r="I74" s="41"/>
      <c r="J74" s="41"/>
      <c r="K74" s="41"/>
    </row>
    <row r="75" spans="1:11" ht="27" customHeight="1" x14ac:dyDescent="0.2">
      <c r="A75" s="36"/>
      <c r="B75" s="34" t="s">
        <v>2090</v>
      </c>
      <c r="C75" s="35">
        <v>6000</v>
      </c>
      <c r="D75" s="35">
        <v>3000</v>
      </c>
      <c r="E75" s="35">
        <v>1600</v>
      </c>
      <c r="F75" s="75">
        <v>1</v>
      </c>
      <c r="G75" s="75">
        <v>1.1000000000000001</v>
      </c>
      <c r="H75" s="209"/>
      <c r="I75" s="41"/>
      <c r="J75" s="41"/>
      <c r="K75" s="41"/>
    </row>
    <row r="76" spans="1:11" ht="27" customHeight="1" x14ac:dyDescent="0.2">
      <c r="A76" s="36"/>
      <c r="B76" s="34" t="s">
        <v>2091</v>
      </c>
      <c r="C76" s="35">
        <v>6000</v>
      </c>
      <c r="D76" s="35">
        <v>3000</v>
      </c>
      <c r="E76" s="35">
        <v>1600</v>
      </c>
      <c r="F76" s="75">
        <v>1</v>
      </c>
      <c r="G76" s="75">
        <v>1.1000000000000001</v>
      </c>
      <c r="H76" s="209"/>
      <c r="I76" s="41"/>
      <c r="J76" s="41"/>
      <c r="K76" s="41"/>
    </row>
    <row r="77" spans="1:11" ht="62.45" customHeight="1" x14ac:dyDescent="0.2">
      <c r="A77" s="36"/>
      <c r="B77" s="34" t="s">
        <v>2092</v>
      </c>
      <c r="C77" s="35">
        <v>10000</v>
      </c>
      <c r="D77" s="35">
        <v>5000</v>
      </c>
      <c r="E77" s="35">
        <v>2600</v>
      </c>
      <c r="F77" s="75">
        <v>1</v>
      </c>
      <c r="G77" s="75">
        <v>1.1000000000000001</v>
      </c>
      <c r="H77" s="209">
        <v>2.2000000000000002</v>
      </c>
      <c r="I77" s="41"/>
      <c r="J77" s="210" t="s">
        <v>2860</v>
      </c>
      <c r="K77" s="41"/>
    </row>
    <row r="78" spans="1:11" ht="42" customHeight="1" x14ac:dyDescent="0.2">
      <c r="A78" s="36"/>
      <c r="B78" s="34" t="s">
        <v>2093</v>
      </c>
      <c r="C78" s="35">
        <v>13500</v>
      </c>
      <c r="D78" s="35">
        <v>6800</v>
      </c>
      <c r="E78" s="35">
        <v>3500</v>
      </c>
      <c r="F78" s="75">
        <v>1</v>
      </c>
      <c r="G78" s="75">
        <v>1.1000000000000001</v>
      </c>
      <c r="H78" s="209"/>
      <c r="I78" s="41"/>
      <c r="J78" s="41"/>
      <c r="K78" s="41"/>
    </row>
    <row r="79" spans="1:11" ht="27" customHeight="1" x14ac:dyDescent="0.2">
      <c r="A79" s="36"/>
      <c r="B79" s="34" t="s">
        <v>2094</v>
      </c>
      <c r="C79" s="35">
        <v>14800</v>
      </c>
      <c r="D79" s="35">
        <v>7400</v>
      </c>
      <c r="E79" s="35">
        <v>3700</v>
      </c>
      <c r="F79" s="75">
        <v>1</v>
      </c>
      <c r="G79" s="75">
        <v>1.1000000000000001</v>
      </c>
      <c r="H79" s="209"/>
      <c r="I79" s="41"/>
      <c r="J79" s="41"/>
      <c r="K79" s="41"/>
    </row>
    <row r="80" spans="1:11" ht="27" customHeight="1" x14ac:dyDescent="0.2">
      <c r="A80" s="36"/>
      <c r="B80" s="34" t="s">
        <v>2095</v>
      </c>
      <c r="C80" s="35">
        <v>12300</v>
      </c>
      <c r="D80" s="35">
        <v>6200</v>
      </c>
      <c r="E80" s="35">
        <v>3100</v>
      </c>
      <c r="F80" s="75">
        <v>1</v>
      </c>
      <c r="G80" s="75">
        <v>1.1000000000000001</v>
      </c>
      <c r="H80" s="209"/>
      <c r="I80" s="41"/>
      <c r="J80" s="41"/>
      <c r="K80" s="41"/>
    </row>
    <row r="81" spans="1:11" ht="27" customHeight="1" x14ac:dyDescent="0.2">
      <c r="A81" s="36"/>
      <c r="B81" s="34" t="s">
        <v>2096</v>
      </c>
      <c r="C81" s="35">
        <v>10000</v>
      </c>
      <c r="D81" s="35">
        <v>5000</v>
      </c>
      <c r="E81" s="35">
        <v>2500</v>
      </c>
      <c r="F81" s="75">
        <v>1</v>
      </c>
      <c r="G81" s="75">
        <v>1.1000000000000001</v>
      </c>
      <c r="H81" s="209"/>
      <c r="I81" s="41"/>
      <c r="J81" s="41"/>
      <c r="K81" s="41"/>
    </row>
    <row r="82" spans="1:11" ht="27" customHeight="1" x14ac:dyDescent="0.2">
      <c r="A82" s="36"/>
      <c r="B82" s="34" t="s">
        <v>2097</v>
      </c>
      <c r="C82" s="35">
        <v>12000</v>
      </c>
      <c r="D82" s="35">
        <v>6000</v>
      </c>
      <c r="E82" s="35">
        <v>3000</v>
      </c>
      <c r="F82" s="75">
        <v>1</v>
      </c>
      <c r="G82" s="75">
        <v>1.1000000000000001</v>
      </c>
      <c r="H82" s="209"/>
      <c r="I82" s="41"/>
      <c r="J82" s="41"/>
      <c r="K82" s="41"/>
    </row>
    <row r="83" spans="1:11" ht="27" customHeight="1" x14ac:dyDescent="0.2">
      <c r="A83" s="36"/>
      <c r="B83" s="34" t="s">
        <v>2098</v>
      </c>
      <c r="C83" s="35">
        <v>6000</v>
      </c>
      <c r="D83" s="35">
        <v>3000</v>
      </c>
      <c r="E83" s="35">
        <v>1600</v>
      </c>
      <c r="F83" s="75">
        <v>1</v>
      </c>
      <c r="G83" s="75">
        <v>1.1000000000000001</v>
      </c>
      <c r="H83" s="209"/>
      <c r="I83" s="41"/>
      <c r="J83" s="41"/>
      <c r="K83" s="41"/>
    </row>
    <row r="84" spans="1:11" ht="27" customHeight="1" x14ac:dyDescent="0.2">
      <c r="A84" s="36"/>
      <c r="B84" s="34" t="s">
        <v>2099</v>
      </c>
      <c r="C84" s="35">
        <v>9000</v>
      </c>
      <c r="D84" s="35">
        <v>4600</v>
      </c>
      <c r="E84" s="35">
        <v>2400</v>
      </c>
      <c r="F84" s="75">
        <v>1</v>
      </c>
      <c r="G84" s="75">
        <v>1.1000000000000001</v>
      </c>
      <c r="H84" s="209"/>
      <c r="I84" s="41"/>
      <c r="J84" s="41"/>
      <c r="K84" s="41"/>
    </row>
    <row r="85" spans="1:11" ht="27" customHeight="1" x14ac:dyDescent="0.2">
      <c r="A85" s="36"/>
      <c r="B85" s="34" t="s">
        <v>2100</v>
      </c>
      <c r="C85" s="35">
        <v>12300</v>
      </c>
      <c r="D85" s="35">
        <v>6200</v>
      </c>
      <c r="E85" s="35">
        <v>3100</v>
      </c>
      <c r="F85" s="75">
        <v>1</v>
      </c>
      <c r="G85" s="75">
        <v>1.1000000000000001</v>
      </c>
      <c r="H85" s="209"/>
      <c r="I85" s="41"/>
      <c r="J85" s="41"/>
      <c r="K85" s="41"/>
    </row>
    <row r="86" spans="1:11" ht="27" customHeight="1" x14ac:dyDescent="0.2">
      <c r="A86" s="36"/>
      <c r="B86" s="34" t="s">
        <v>2101</v>
      </c>
      <c r="C86" s="35">
        <v>10000</v>
      </c>
      <c r="D86" s="35">
        <v>5000</v>
      </c>
      <c r="E86" s="35">
        <v>2500</v>
      </c>
      <c r="F86" s="75">
        <v>1</v>
      </c>
      <c r="G86" s="75">
        <v>1.1000000000000001</v>
      </c>
      <c r="H86" s="209"/>
      <c r="I86" s="41"/>
      <c r="J86" s="41"/>
      <c r="K86" s="41"/>
    </row>
    <row r="87" spans="1:11" ht="27" customHeight="1" x14ac:dyDescent="0.2">
      <c r="A87" s="36"/>
      <c r="B87" s="34" t="s">
        <v>2102</v>
      </c>
      <c r="C87" s="35">
        <v>10000</v>
      </c>
      <c r="D87" s="35">
        <v>5000</v>
      </c>
      <c r="E87" s="35">
        <v>2500</v>
      </c>
      <c r="F87" s="75">
        <v>1</v>
      </c>
      <c r="G87" s="75">
        <v>1.1000000000000001</v>
      </c>
      <c r="H87" s="209"/>
      <c r="I87" s="41"/>
      <c r="J87" s="41"/>
      <c r="K87" s="41"/>
    </row>
    <row r="88" spans="1:11" ht="38.450000000000003" customHeight="1" x14ac:dyDescent="0.2">
      <c r="A88" s="36"/>
      <c r="B88" s="34" t="s">
        <v>2103</v>
      </c>
      <c r="C88" s="35">
        <v>5000</v>
      </c>
      <c r="D88" s="35">
        <v>2500</v>
      </c>
      <c r="E88" s="35">
        <v>1300</v>
      </c>
      <c r="F88" s="75">
        <v>1</v>
      </c>
      <c r="G88" s="75">
        <v>1.1000000000000001</v>
      </c>
      <c r="H88" s="209"/>
      <c r="I88" s="41"/>
      <c r="J88" s="41"/>
      <c r="K88" s="41"/>
    </row>
    <row r="89" spans="1:11" ht="38.450000000000003" customHeight="1" x14ac:dyDescent="0.2">
      <c r="A89" s="36"/>
      <c r="B89" s="34" t="s">
        <v>2104</v>
      </c>
      <c r="C89" s="35">
        <v>7000</v>
      </c>
      <c r="D89" s="35">
        <v>3500</v>
      </c>
      <c r="E89" s="35">
        <v>1800</v>
      </c>
      <c r="F89" s="75">
        <v>1</v>
      </c>
      <c r="G89" s="75">
        <v>1.1000000000000001</v>
      </c>
      <c r="H89" s="209"/>
      <c r="I89" s="41"/>
      <c r="J89" s="41"/>
      <c r="K89" s="41"/>
    </row>
    <row r="90" spans="1:11" ht="38.450000000000003" customHeight="1" x14ac:dyDescent="0.2">
      <c r="A90" s="36"/>
      <c r="B90" s="34" t="s">
        <v>2105</v>
      </c>
      <c r="C90" s="35">
        <v>6500</v>
      </c>
      <c r="D90" s="35">
        <v>3300</v>
      </c>
      <c r="E90" s="35">
        <v>1700</v>
      </c>
      <c r="F90" s="75">
        <v>1</v>
      </c>
      <c r="G90" s="75">
        <v>1.1000000000000001</v>
      </c>
      <c r="H90" s="209"/>
      <c r="I90" s="41"/>
      <c r="J90" s="41"/>
      <c r="K90" s="41"/>
    </row>
    <row r="91" spans="1:11" ht="27" customHeight="1" x14ac:dyDescent="0.2">
      <c r="A91" s="36"/>
      <c r="B91" s="34" t="s">
        <v>2106</v>
      </c>
      <c r="C91" s="35">
        <v>5500</v>
      </c>
      <c r="D91" s="35">
        <v>2800</v>
      </c>
      <c r="E91" s="35">
        <v>1500</v>
      </c>
      <c r="F91" s="75">
        <v>1</v>
      </c>
      <c r="G91" s="75">
        <v>1.1000000000000001</v>
      </c>
      <c r="H91" s="209"/>
      <c r="I91" s="41"/>
      <c r="J91" s="41"/>
      <c r="K91" s="41"/>
    </row>
    <row r="92" spans="1:11" ht="27" customHeight="1" x14ac:dyDescent="0.2">
      <c r="A92" s="36"/>
      <c r="B92" s="34" t="s">
        <v>2107</v>
      </c>
      <c r="C92" s="35">
        <v>3600</v>
      </c>
      <c r="D92" s="35">
        <v>2000</v>
      </c>
      <c r="E92" s="35">
        <v>1000</v>
      </c>
      <c r="F92" s="75">
        <v>1</v>
      </c>
      <c r="G92" s="75">
        <v>1.1000000000000001</v>
      </c>
      <c r="H92" s="209"/>
      <c r="I92" s="41"/>
      <c r="J92" s="41"/>
      <c r="K92" s="41"/>
    </row>
    <row r="93" spans="1:11" ht="38.450000000000003" customHeight="1" x14ac:dyDescent="0.2">
      <c r="A93" s="36"/>
      <c r="B93" s="34" t="s">
        <v>2108</v>
      </c>
      <c r="C93" s="35">
        <v>4100</v>
      </c>
      <c r="D93" s="35">
        <v>2100</v>
      </c>
      <c r="E93" s="35">
        <v>1100</v>
      </c>
      <c r="F93" s="75">
        <v>1</v>
      </c>
      <c r="G93" s="75">
        <v>1.1000000000000001</v>
      </c>
      <c r="H93" s="209"/>
      <c r="I93" s="41"/>
      <c r="J93" s="41"/>
      <c r="K93" s="41"/>
    </row>
    <row r="94" spans="1:11" ht="40.15" customHeight="1" x14ac:dyDescent="0.2">
      <c r="A94" s="36"/>
      <c r="B94" s="34" t="s">
        <v>2109</v>
      </c>
      <c r="C94" s="35">
        <v>5000</v>
      </c>
      <c r="D94" s="35">
        <v>2600</v>
      </c>
      <c r="E94" s="35">
        <v>1400</v>
      </c>
      <c r="F94" s="75">
        <v>1</v>
      </c>
      <c r="G94" s="75">
        <v>1.1000000000000001</v>
      </c>
      <c r="H94" s="209">
        <v>2.5</v>
      </c>
      <c r="I94" s="41"/>
      <c r="J94" s="211" t="s">
        <v>2861</v>
      </c>
      <c r="K94" s="41"/>
    </row>
    <row r="95" spans="1:11" ht="27" customHeight="1" x14ac:dyDescent="0.2">
      <c r="A95" s="36"/>
      <c r="B95" s="34" t="s">
        <v>2110</v>
      </c>
      <c r="C95" s="35">
        <v>3500</v>
      </c>
      <c r="D95" s="35">
        <v>2000</v>
      </c>
      <c r="E95" s="35">
        <v>1000</v>
      </c>
      <c r="F95" s="75">
        <v>1</v>
      </c>
      <c r="G95" s="75">
        <v>1.1000000000000001</v>
      </c>
      <c r="H95" s="209"/>
      <c r="I95" s="41"/>
      <c r="J95" s="41"/>
      <c r="K95" s="41"/>
    </row>
    <row r="96" spans="1:11" ht="42" customHeight="1" x14ac:dyDescent="0.2">
      <c r="A96" s="36"/>
      <c r="B96" s="34" t="s">
        <v>2111</v>
      </c>
      <c r="C96" s="35">
        <v>3500</v>
      </c>
      <c r="D96" s="35">
        <v>2000</v>
      </c>
      <c r="E96" s="35">
        <v>1000</v>
      </c>
      <c r="F96" s="75">
        <v>1</v>
      </c>
      <c r="G96" s="75">
        <v>1.1000000000000001</v>
      </c>
      <c r="H96" s="209"/>
      <c r="I96" s="41"/>
      <c r="J96" s="41"/>
      <c r="K96" s="41"/>
    </row>
    <row r="97" spans="1:11" ht="27" customHeight="1" x14ac:dyDescent="0.2">
      <c r="A97" s="36"/>
      <c r="B97" s="34" t="s">
        <v>2112</v>
      </c>
      <c r="C97" s="35">
        <v>3500</v>
      </c>
      <c r="D97" s="35">
        <v>2000</v>
      </c>
      <c r="E97" s="35">
        <v>1000</v>
      </c>
      <c r="F97" s="75">
        <v>1</v>
      </c>
      <c r="G97" s="75">
        <v>1.1000000000000001</v>
      </c>
      <c r="H97" s="209"/>
      <c r="I97" s="41"/>
      <c r="J97" s="41"/>
      <c r="K97" s="41"/>
    </row>
    <row r="98" spans="1:11" ht="38.450000000000003" customHeight="1" x14ac:dyDescent="0.2">
      <c r="A98" s="36"/>
      <c r="B98" s="34" t="s">
        <v>2113</v>
      </c>
      <c r="C98" s="35">
        <v>3500</v>
      </c>
      <c r="D98" s="35">
        <v>2000</v>
      </c>
      <c r="E98" s="35">
        <v>1000</v>
      </c>
      <c r="F98" s="75">
        <v>1</v>
      </c>
      <c r="G98" s="75">
        <v>1.1000000000000001</v>
      </c>
      <c r="H98" s="209"/>
      <c r="I98" s="41"/>
      <c r="J98" s="41"/>
      <c r="K98" s="41"/>
    </row>
    <row r="99" spans="1:11" ht="27" customHeight="1" x14ac:dyDescent="0.2">
      <c r="A99" s="36"/>
      <c r="B99" s="34" t="s">
        <v>2114</v>
      </c>
      <c r="C99" s="35">
        <v>6000</v>
      </c>
      <c r="D99" s="35">
        <v>3000</v>
      </c>
      <c r="E99" s="35">
        <v>1600</v>
      </c>
      <c r="F99" s="75">
        <v>1</v>
      </c>
      <c r="G99" s="75">
        <v>1.1000000000000001</v>
      </c>
      <c r="H99" s="209"/>
      <c r="I99" s="41"/>
      <c r="J99" s="41"/>
      <c r="K99" s="41"/>
    </row>
    <row r="100" spans="1:11" ht="27" customHeight="1" x14ac:dyDescent="0.2">
      <c r="A100" s="64">
        <v>11</v>
      </c>
      <c r="B100" s="31" t="s">
        <v>2115</v>
      </c>
      <c r="C100" s="36"/>
      <c r="D100" s="36"/>
      <c r="E100" s="36"/>
      <c r="F100" s="41"/>
      <c r="G100" s="41"/>
      <c r="H100" s="209"/>
      <c r="I100" s="41"/>
      <c r="J100" s="41"/>
      <c r="K100" s="41"/>
    </row>
    <row r="101" spans="1:11" ht="27" customHeight="1" x14ac:dyDescent="0.2">
      <c r="A101" s="36"/>
      <c r="B101" s="34" t="s">
        <v>2116</v>
      </c>
      <c r="C101" s="40" t="s">
        <v>2117</v>
      </c>
      <c r="D101" s="35">
        <v>7000</v>
      </c>
      <c r="E101" s="35">
        <v>3500</v>
      </c>
      <c r="F101" s="75">
        <v>1</v>
      </c>
      <c r="G101" s="75">
        <v>1.1000000000000001</v>
      </c>
      <c r="H101" s="209"/>
      <c r="I101" s="41"/>
      <c r="J101" s="41"/>
      <c r="K101" s="41"/>
    </row>
    <row r="102" spans="1:11" ht="27" customHeight="1" x14ac:dyDescent="0.2">
      <c r="A102" s="36"/>
      <c r="B102" s="34" t="s">
        <v>2118</v>
      </c>
      <c r="C102" s="40" t="s">
        <v>2119</v>
      </c>
      <c r="D102" s="35">
        <v>6000</v>
      </c>
      <c r="E102" s="35">
        <v>3000</v>
      </c>
      <c r="F102" s="75">
        <v>1</v>
      </c>
      <c r="G102" s="75">
        <v>1.1000000000000001</v>
      </c>
      <c r="H102" s="209"/>
      <c r="I102" s="41"/>
      <c r="J102" s="41"/>
      <c r="K102" s="41"/>
    </row>
    <row r="103" spans="1:11" ht="27" customHeight="1" x14ac:dyDescent="0.2">
      <c r="A103" s="64">
        <v>12</v>
      </c>
      <c r="B103" s="31" t="s">
        <v>2120</v>
      </c>
      <c r="C103" s="36"/>
      <c r="D103" s="36"/>
      <c r="E103" s="36"/>
      <c r="F103" s="41"/>
      <c r="G103" s="41"/>
      <c r="H103" s="209"/>
      <c r="I103" s="41"/>
      <c r="J103" s="41"/>
      <c r="K103" s="41"/>
    </row>
    <row r="104" spans="1:11" ht="27" customHeight="1" x14ac:dyDescent="0.2">
      <c r="A104" s="36"/>
      <c r="B104" s="34" t="s">
        <v>2121</v>
      </c>
      <c r="C104" s="35">
        <v>6000</v>
      </c>
      <c r="D104" s="35">
        <v>3000</v>
      </c>
      <c r="E104" s="35">
        <v>1500</v>
      </c>
      <c r="F104" s="75">
        <v>1</v>
      </c>
      <c r="G104" s="75">
        <v>1.1000000000000001</v>
      </c>
      <c r="H104" s="209"/>
      <c r="I104" s="41"/>
      <c r="J104" s="41"/>
      <c r="K104" s="41"/>
    </row>
    <row r="105" spans="1:11" ht="38.450000000000003" customHeight="1" x14ac:dyDescent="0.2">
      <c r="A105" s="36"/>
      <c r="B105" s="34" t="s">
        <v>2122</v>
      </c>
      <c r="C105" s="35">
        <v>6500</v>
      </c>
      <c r="D105" s="36"/>
      <c r="E105" s="36"/>
      <c r="F105" s="75">
        <v>1</v>
      </c>
      <c r="G105" s="75">
        <v>1.1000000000000001</v>
      </c>
      <c r="H105" s="209"/>
      <c r="I105" s="41"/>
      <c r="J105" s="41"/>
      <c r="K105" s="41"/>
    </row>
    <row r="106" spans="1:11" ht="45.6" customHeight="1" x14ac:dyDescent="0.2">
      <c r="A106" s="64">
        <v>13</v>
      </c>
      <c r="B106" s="31" t="s">
        <v>2123</v>
      </c>
      <c r="C106" s="35">
        <v>8000</v>
      </c>
      <c r="D106" s="36"/>
      <c r="E106" s="36"/>
      <c r="F106" s="75">
        <v>1</v>
      </c>
      <c r="G106" s="75">
        <v>1.1000000000000001</v>
      </c>
      <c r="H106" s="209"/>
      <c r="I106" s="41"/>
      <c r="J106" s="41"/>
      <c r="K106" s="41"/>
    </row>
    <row r="107" spans="1:11" ht="27" customHeight="1" x14ac:dyDescent="0.2">
      <c r="A107" s="64">
        <v>14</v>
      </c>
      <c r="B107" s="31" t="s">
        <v>2124</v>
      </c>
      <c r="C107" s="35">
        <v>10500</v>
      </c>
      <c r="D107" s="36"/>
      <c r="E107" s="36"/>
      <c r="F107" s="75">
        <v>1</v>
      </c>
      <c r="G107" s="75">
        <v>1.1000000000000001</v>
      </c>
      <c r="H107" s="209"/>
      <c r="I107" s="41"/>
      <c r="J107" s="41"/>
      <c r="K107" s="41"/>
    </row>
    <row r="108" spans="1:11" ht="27" customHeight="1" x14ac:dyDescent="0.2">
      <c r="A108" s="65">
        <v>15</v>
      </c>
      <c r="B108" s="31" t="s">
        <v>2125</v>
      </c>
      <c r="C108" s="36"/>
      <c r="D108" s="36"/>
      <c r="E108" s="36"/>
      <c r="F108" s="41"/>
      <c r="G108" s="41"/>
      <c r="H108" s="209"/>
      <c r="I108" s="41"/>
      <c r="J108" s="41"/>
      <c r="K108" s="41"/>
    </row>
    <row r="109" spans="1:11" ht="27" customHeight="1" x14ac:dyDescent="0.2">
      <c r="A109" s="42"/>
      <c r="B109" s="34" t="s">
        <v>66</v>
      </c>
      <c r="C109" s="35">
        <v>12000</v>
      </c>
      <c r="D109" s="36"/>
      <c r="E109" s="36"/>
      <c r="F109" s="75">
        <v>1</v>
      </c>
      <c r="G109" s="75">
        <v>1.05</v>
      </c>
      <c r="H109" s="209"/>
      <c r="I109" s="41"/>
      <c r="J109" s="41"/>
      <c r="K109" s="41"/>
    </row>
    <row r="110" spans="1:11" ht="27" customHeight="1" x14ac:dyDescent="0.2">
      <c r="A110" s="42"/>
      <c r="B110" s="34" t="s">
        <v>2126</v>
      </c>
      <c r="C110" s="35">
        <v>8000</v>
      </c>
      <c r="D110" s="36"/>
      <c r="E110" s="36"/>
      <c r="F110" s="75">
        <v>1</v>
      </c>
      <c r="G110" s="75">
        <v>1.05</v>
      </c>
      <c r="H110" s="209"/>
      <c r="I110" s="41"/>
      <c r="J110" s="41"/>
      <c r="K110" s="41"/>
    </row>
    <row r="111" spans="1:11" ht="27" customHeight="1" x14ac:dyDescent="0.2">
      <c r="A111" s="42"/>
      <c r="B111" s="34" t="s">
        <v>658</v>
      </c>
      <c r="C111" s="35">
        <v>9000</v>
      </c>
      <c r="D111" s="36"/>
      <c r="E111" s="36"/>
      <c r="F111" s="75">
        <v>1</v>
      </c>
      <c r="G111" s="75">
        <v>1.05</v>
      </c>
      <c r="H111" s="209"/>
      <c r="I111" s="41"/>
      <c r="J111" s="41"/>
      <c r="K111" s="41"/>
    </row>
    <row r="112" spans="1:11" ht="27" customHeight="1" x14ac:dyDescent="0.2">
      <c r="A112" s="42"/>
      <c r="B112" s="34" t="s">
        <v>56</v>
      </c>
      <c r="C112" s="35">
        <v>10000</v>
      </c>
      <c r="D112" s="36"/>
      <c r="E112" s="36"/>
      <c r="F112" s="75">
        <v>1</v>
      </c>
      <c r="G112" s="75">
        <v>1.05</v>
      </c>
      <c r="H112" s="209"/>
      <c r="I112" s="41"/>
      <c r="J112" s="41"/>
      <c r="K112" s="41"/>
    </row>
    <row r="113" spans="1:11" ht="27" customHeight="1" x14ac:dyDescent="0.2">
      <c r="A113" s="65">
        <v>16</v>
      </c>
      <c r="B113" s="31" t="s">
        <v>2127</v>
      </c>
      <c r="C113" s="36"/>
      <c r="D113" s="36"/>
      <c r="E113" s="36"/>
      <c r="F113" s="41"/>
      <c r="G113" s="41"/>
      <c r="H113" s="209"/>
      <c r="I113" s="41"/>
      <c r="J113" s="41"/>
      <c r="K113" s="41"/>
    </row>
    <row r="114" spans="1:11" ht="27" customHeight="1" x14ac:dyDescent="0.2">
      <c r="A114" s="42"/>
      <c r="B114" s="34" t="s">
        <v>2128</v>
      </c>
      <c r="C114" s="35">
        <v>12000</v>
      </c>
      <c r="D114" s="36"/>
      <c r="E114" s="36"/>
      <c r="F114" s="75">
        <v>1</v>
      </c>
      <c r="G114" s="75">
        <v>1.05</v>
      </c>
      <c r="H114" s="209"/>
      <c r="I114" s="41"/>
      <c r="J114" s="41"/>
      <c r="K114" s="41"/>
    </row>
    <row r="115" spans="1:11" ht="27" customHeight="1" x14ac:dyDescent="0.2">
      <c r="A115" s="42"/>
      <c r="B115" s="34" t="s">
        <v>2129</v>
      </c>
      <c r="C115" s="35">
        <v>10000</v>
      </c>
      <c r="D115" s="36"/>
      <c r="E115" s="36"/>
      <c r="F115" s="75">
        <v>1</v>
      </c>
      <c r="G115" s="75">
        <v>1.05</v>
      </c>
      <c r="H115" s="209"/>
      <c r="I115" s="41"/>
      <c r="J115" s="41"/>
      <c r="K115" s="41"/>
    </row>
    <row r="116" spans="1:11" ht="27" customHeight="1" x14ac:dyDescent="0.2">
      <c r="A116" s="42"/>
      <c r="B116" s="34" t="s">
        <v>2130</v>
      </c>
      <c r="C116" s="35">
        <v>8000</v>
      </c>
      <c r="D116" s="36"/>
      <c r="E116" s="36"/>
      <c r="F116" s="75">
        <v>1</v>
      </c>
      <c r="G116" s="75">
        <v>1.05</v>
      </c>
      <c r="H116" s="209"/>
      <c r="I116" s="41"/>
      <c r="J116" s="41"/>
      <c r="K116" s="41"/>
    </row>
    <row r="117" spans="1:11" ht="27" customHeight="1" x14ac:dyDescent="0.2">
      <c r="A117" s="64">
        <v>17</v>
      </c>
      <c r="B117" s="31" t="s">
        <v>2131</v>
      </c>
      <c r="C117" s="36"/>
      <c r="D117" s="36"/>
      <c r="E117" s="36"/>
      <c r="F117" s="41"/>
      <c r="G117" s="41"/>
      <c r="H117" s="209"/>
      <c r="I117" s="41"/>
      <c r="J117" s="41"/>
      <c r="K117" s="41"/>
    </row>
    <row r="118" spans="1:11" ht="38.450000000000003" customHeight="1" x14ac:dyDescent="0.2">
      <c r="A118" s="36"/>
      <c r="B118" s="34" t="s">
        <v>2132</v>
      </c>
      <c r="C118" s="35">
        <v>13500</v>
      </c>
      <c r="D118" s="35">
        <v>6800</v>
      </c>
      <c r="E118" s="35">
        <v>3500</v>
      </c>
      <c r="F118" s="75">
        <v>1</v>
      </c>
      <c r="G118" s="75">
        <v>1.1000000000000001</v>
      </c>
      <c r="H118" s="209"/>
      <c r="I118" s="41"/>
      <c r="J118" s="41"/>
      <c r="K118" s="41"/>
    </row>
    <row r="119" spans="1:11" ht="27" customHeight="1" x14ac:dyDescent="0.2">
      <c r="A119" s="36"/>
      <c r="B119" s="34" t="s">
        <v>2133</v>
      </c>
      <c r="C119" s="35">
        <v>10000</v>
      </c>
      <c r="D119" s="35">
        <v>5000</v>
      </c>
      <c r="E119" s="35">
        <v>2500</v>
      </c>
      <c r="F119" s="75">
        <v>1</v>
      </c>
      <c r="G119" s="75">
        <v>1.1000000000000001</v>
      </c>
      <c r="H119" s="209"/>
      <c r="I119" s="41"/>
      <c r="J119" s="41"/>
      <c r="K119" s="41"/>
    </row>
    <row r="120" spans="1:11" ht="27" customHeight="1" x14ac:dyDescent="0.2">
      <c r="A120" s="36"/>
      <c r="B120" s="34" t="s">
        <v>2134</v>
      </c>
      <c r="C120" s="35">
        <v>8000</v>
      </c>
      <c r="D120" s="35">
        <v>4000</v>
      </c>
      <c r="E120" s="35">
        <v>2000</v>
      </c>
      <c r="F120" s="75">
        <v>1</v>
      </c>
      <c r="G120" s="75">
        <v>1.1000000000000001</v>
      </c>
      <c r="H120" s="209"/>
      <c r="I120" s="41"/>
      <c r="J120" s="41"/>
      <c r="K120" s="41"/>
    </row>
    <row r="121" spans="1:11" ht="38.450000000000003" customHeight="1" x14ac:dyDescent="0.2">
      <c r="A121" s="36"/>
      <c r="B121" s="34" t="s">
        <v>2135</v>
      </c>
      <c r="C121" s="35">
        <v>8000</v>
      </c>
      <c r="D121" s="35">
        <v>4000</v>
      </c>
      <c r="E121" s="35">
        <v>2000</v>
      </c>
      <c r="F121" s="75">
        <v>1</v>
      </c>
      <c r="G121" s="75">
        <v>1.1000000000000001</v>
      </c>
      <c r="H121" s="209"/>
      <c r="I121" s="41"/>
      <c r="J121" s="41"/>
      <c r="K121" s="41"/>
    </row>
    <row r="122" spans="1:11" ht="27" customHeight="1" x14ac:dyDescent="0.2">
      <c r="A122" s="36"/>
      <c r="B122" s="34" t="s">
        <v>2136</v>
      </c>
      <c r="C122" s="35">
        <v>8000</v>
      </c>
      <c r="D122" s="35">
        <v>4000</v>
      </c>
      <c r="E122" s="35">
        <v>2000</v>
      </c>
      <c r="F122" s="75">
        <v>1</v>
      </c>
      <c r="G122" s="75">
        <v>1.1000000000000001</v>
      </c>
      <c r="H122" s="209"/>
      <c r="I122" s="41"/>
      <c r="J122" s="41"/>
      <c r="K122" s="41"/>
    </row>
    <row r="123" spans="1:11" ht="27" customHeight="1" x14ac:dyDescent="0.2">
      <c r="A123" s="64">
        <v>18</v>
      </c>
      <c r="B123" s="31" t="s">
        <v>77</v>
      </c>
      <c r="C123" s="36"/>
      <c r="D123" s="36"/>
      <c r="E123" s="36"/>
      <c r="F123" s="41"/>
      <c r="G123" s="41"/>
      <c r="H123" s="209"/>
      <c r="I123" s="41"/>
      <c r="J123" s="41"/>
      <c r="K123" s="41"/>
    </row>
    <row r="124" spans="1:11" ht="40.15" customHeight="1" x14ac:dyDescent="0.2">
      <c r="A124" s="42"/>
      <c r="B124" s="34" t="s">
        <v>78</v>
      </c>
      <c r="C124" s="35">
        <v>3000</v>
      </c>
      <c r="D124" s="36"/>
      <c r="E124" s="36"/>
      <c r="F124" s="75">
        <v>1</v>
      </c>
      <c r="G124" s="75">
        <v>1.2</v>
      </c>
      <c r="H124" s="209">
        <v>3</v>
      </c>
      <c r="I124" s="41"/>
      <c r="J124" s="212" t="s">
        <v>2861</v>
      </c>
      <c r="K124" s="41"/>
    </row>
    <row r="125" spans="1:11" ht="27" customHeight="1" x14ac:dyDescent="0.2">
      <c r="A125" s="42"/>
      <c r="B125" s="34" t="s">
        <v>539</v>
      </c>
      <c r="C125" s="35">
        <v>2000</v>
      </c>
      <c r="D125" s="36"/>
      <c r="E125" s="36"/>
      <c r="F125" s="75">
        <v>1</v>
      </c>
      <c r="G125" s="75">
        <v>1.2</v>
      </c>
      <c r="H125" s="209"/>
      <c r="I125" s="41"/>
      <c r="J125" s="41"/>
      <c r="K125" s="41"/>
    </row>
    <row r="126" spans="1:11" ht="27" customHeight="1" x14ac:dyDescent="0.2">
      <c r="A126" s="42"/>
      <c r="B126" s="34" t="s">
        <v>80</v>
      </c>
      <c r="C126" s="35">
        <v>1000</v>
      </c>
      <c r="D126" s="36"/>
      <c r="E126" s="36"/>
      <c r="F126" s="75">
        <v>1</v>
      </c>
      <c r="G126" s="75">
        <v>1.2</v>
      </c>
      <c r="H126" s="209"/>
      <c r="I126" s="41"/>
      <c r="J126" s="41"/>
      <c r="K126" s="41"/>
    </row>
  </sheetData>
  <autoFilter ref="A3:K3" xr:uid="{00000000-0009-0000-0000-000009000000}"/>
  <mergeCells count="10">
    <mergeCell ref="K2:K3"/>
    <mergeCell ref="H2:H3"/>
    <mergeCell ref="I2:I3"/>
    <mergeCell ref="J2:J3"/>
    <mergeCell ref="F2:F3"/>
    <mergeCell ref="A1:E1"/>
    <mergeCell ref="A2:A3"/>
    <mergeCell ref="B2:B3"/>
    <mergeCell ref="C2:E2"/>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63"/>
  <sheetViews>
    <sheetView tabSelected="1" topLeftCell="A4" zoomScale="85" zoomScaleNormal="85" workbookViewId="0">
      <selection activeCell="T10" sqref="T10"/>
    </sheetView>
  </sheetViews>
  <sheetFormatPr defaultColWidth="8.875" defaultRowHeight="15" x14ac:dyDescent="0.2"/>
  <cols>
    <col min="1" max="1" width="7" style="28" customWidth="1"/>
    <col min="2" max="2" width="62.75" style="28" customWidth="1"/>
    <col min="3" max="5" width="10" style="28" hidden="1" customWidth="1"/>
    <col min="6" max="6" width="17.375" style="28" hidden="1" customWidth="1"/>
    <col min="7" max="7" width="16.875" style="134" customWidth="1"/>
    <col min="8" max="8" width="14.375" style="219" hidden="1" customWidth="1"/>
    <col min="9" max="9" width="14.375" style="28" hidden="1" customWidth="1"/>
    <col min="10" max="10" width="12.625" style="28" hidden="1" customWidth="1"/>
    <col min="11" max="11" width="14.25" style="28" hidden="1" customWidth="1"/>
    <col min="12" max="16384" width="8.875" style="28"/>
  </cols>
  <sheetData>
    <row r="1" spans="1:11" ht="27" customHeight="1" x14ac:dyDescent="0.2">
      <c r="A1" s="369" t="s">
        <v>2137</v>
      </c>
      <c r="B1" s="370"/>
      <c r="C1" s="370"/>
      <c r="D1" s="370"/>
      <c r="E1" s="371"/>
      <c r="F1" s="73"/>
      <c r="G1" s="141"/>
      <c r="H1" s="194"/>
      <c r="I1" s="73"/>
      <c r="J1" s="73"/>
      <c r="K1" s="105"/>
    </row>
    <row r="2" spans="1:11" ht="26.45" customHeight="1" x14ac:dyDescent="0.2">
      <c r="A2" s="349" t="s">
        <v>0</v>
      </c>
      <c r="B2" s="350" t="s">
        <v>1</v>
      </c>
      <c r="C2" s="349" t="s">
        <v>2846</v>
      </c>
      <c r="D2" s="349"/>
      <c r="E2" s="349"/>
      <c r="F2" s="349" t="s">
        <v>2839</v>
      </c>
      <c r="G2" s="374" t="s">
        <v>2843</v>
      </c>
      <c r="H2" s="376" t="s">
        <v>2851</v>
      </c>
      <c r="I2" s="349" t="s">
        <v>2840</v>
      </c>
      <c r="J2" s="350" t="s">
        <v>2841</v>
      </c>
      <c r="K2" s="349" t="s">
        <v>2850</v>
      </c>
    </row>
    <row r="3" spans="1:11" ht="26.45" customHeight="1" x14ac:dyDescent="0.2">
      <c r="A3" s="349"/>
      <c r="B3" s="350"/>
      <c r="C3" s="29" t="s">
        <v>3</v>
      </c>
      <c r="D3" s="29" t="s">
        <v>4</v>
      </c>
      <c r="E3" s="29" t="s">
        <v>5</v>
      </c>
      <c r="F3" s="349"/>
      <c r="G3" s="375"/>
      <c r="H3" s="376"/>
      <c r="I3" s="349"/>
      <c r="J3" s="350"/>
      <c r="K3" s="349"/>
    </row>
    <row r="4" spans="1:11" ht="27" customHeight="1" x14ac:dyDescent="0.2">
      <c r="A4" s="29">
        <v>1</v>
      </c>
      <c r="B4" s="31" t="s">
        <v>1831</v>
      </c>
      <c r="C4" s="36"/>
      <c r="D4" s="36"/>
      <c r="E4" s="36"/>
      <c r="F4" s="36"/>
      <c r="G4" s="136"/>
      <c r="H4" s="217"/>
      <c r="I4" s="36"/>
      <c r="J4" s="36"/>
      <c r="K4" s="170"/>
    </row>
    <row r="5" spans="1:11" ht="27" customHeight="1" x14ac:dyDescent="0.2">
      <c r="A5" s="40"/>
      <c r="B5" s="34" t="s">
        <v>2138</v>
      </c>
      <c r="C5" s="35">
        <v>12000</v>
      </c>
      <c r="D5" s="35">
        <v>6000</v>
      </c>
      <c r="E5" s="35">
        <v>3000</v>
      </c>
      <c r="F5" s="71">
        <v>1</v>
      </c>
      <c r="G5" s="133">
        <v>1</v>
      </c>
      <c r="H5" s="218"/>
      <c r="I5" s="35"/>
      <c r="J5" s="35"/>
      <c r="K5" s="213"/>
    </row>
    <row r="6" spans="1:11" ht="27" customHeight="1" x14ac:dyDescent="0.2">
      <c r="A6" s="29">
        <v>2</v>
      </c>
      <c r="B6" s="31" t="s">
        <v>2139</v>
      </c>
      <c r="C6" s="36"/>
      <c r="D6" s="36"/>
      <c r="E6" s="36"/>
      <c r="F6" s="81"/>
      <c r="G6" s="136"/>
      <c r="H6" s="217"/>
      <c r="I6" s="36"/>
      <c r="J6" s="36"/>
      <c r="K6" s="213"/>
    </row>
    <row r="7" spans="1:11" ht="27" customHeight="1" x14ac:dyDescent="0.2">
      <c r="A7" s="40"/>
      <c r="B7" s="34" t="s">
        <v>2140</v>
      </c>
      <c r="C7" s="35">
        <v>14000</v>
      </c>
      <c r="D7" s="35">
        <v>7000</v>
      </c>
      <c r="E7" s="35">
        <v>3500</v>
      </c>
      <c r="F7" s="71">
        <v>1</v>
      </c>
      <c r="G7" s="133">
        <v>1</v>
      </c>
      <c r="H7" s="218"/>
      <c r="I7" s="35"/>
      <c r="J7" s="35"/>
      <c r="K7" s="213"/>
    </row>
    <row r="8" spans="1:11" ht="27" customHeight="1" x14ac:dyDescent="0.2">
      <c r="A8" s="29">
        <v>3</v>
      </c>
      <c r="B8" s="31" t="s">
        <v>1252</v>
      </c>
      <c r="C8" s="35">
        <v>10000</v>
      </c>
      <c r="D8" s="35">
        <v>5000</v>
      </c>
      <c r="E8" s="35">
        <v>2500</v>
      </c>
      <c r="F8" s="71">
        <v>1</v>
      </c>
      <c r="G8" s="133">
        <v>1</v>
      </c>
      <c r="H8" s="218"/>
      <c r="I8" s="35"/>
      <c r="J8" s="35"/>
      <c r="K8" s="213" t="s">
        <v>2862</v>
      </c>
    </row>
    <row r="9" spans="1:11" ht="27" customHeight="1" x14ac:dyDescent="0.2">
      <c r="A9" s="29">
        <v>4</v>
      </c>
      <c r="B9" s="31" t="s">
        <v>2141</v>
      </c>
      <c r="C9" s="36"/>
      <c r="D9" s="36"/>
      <c r="E9" s="36"/>
      <c r="F9" s="81"/>
      <c r="G9" s="136"/>
      <c r="H9" s="217"/>
      <c r="I9" s="36"/>
      <c r="J9" s="36"/>
      <c r="K9" s="213"/>
    </row>
    <row r="10" spans="1:11" ht="27" customHeight="1" x14ac:dyDescent="0.2">
      <c r="A10" s="40"/>
      <c r="B10" s="34" t="s">
        <v>2142</v>
      </c>
      <c r="C10" s="35">
        <v>8500</v>
      </c>
      <c r="D10" s="35">
        <v>4300</v>
      </c>
      <c r="E10" s="35">
        <v>2200</v>
      </c>
      <c r="F10" s="71">
        <v>1</v>
      </c>
      <c r="G10" s="133">
        <v>1</v>
      </c>
      <c r="H10" s="218"/>
      <c r="I10" s="35"/>
      <c r="J10" s="35"/>
      <c r="K10" s="213" t="s">
        <v>2863</v>
      </c>
    </row>
    <row r="11" spans="1:11" ht="27" customHeight="1" x14ac:dyDescent="0.2">
      <c r="A11" s="40"/>
      <c r="B11" s="34" t="s">
        <v>2143</v>
      </c>
      <c r="C11" s="35">
        <v>9200</v>
      </c>
      <c r="D11" s="35">
        <v>4600</v>
      </c>
      <c r="E11" s="35">
        <v>2400</v>
      </c>
      <c r="F11" s="71">
        <v>1</v>
      </c>
      <c r="G11" s="133">
        <v>1</v>
      </c>
      <c r="H11" s="218"/>
      <c r="I11" s="35"/>
      <c r="J11" s="35"/>
      <c r="K11" s="213"/>
    </row>
    <row r="12" spans="1:11" ht="27" customHeight="1" x14ac:dyDescent="0.2">
      <c r="A12" s="40"/>
      <c r="B12" s="34" t="s">
        <v>2144</v>
      </c>
      <c r="C12" s="35">
        <v>8500</v>
      </c>
      <c r="D12" s="35">
        <v>4300</v>
      </c>
      <c r="E12" s="35">
        <v>2200</v>
      </c>
      <c r="F12" s="71">
        <v>1</v>
      </c>
      <c r="G12" s="133">
        <v>1</v>
      </c>
      <c r="H12" s="218"/>
      <c r="I12" s="35"/>
      <c r="J12" s="35"/>
      <c r="K12" s="213"/>
    </row>
    <row r="13" spans="1:11" ht="27" customHeight="1" x14ac:dyDescent="0.2">
      <c r="A13" s="40"/>
      <c r="B13" s="34" t="s">
        <v>2145</v>
      </c>
      <c r="C13" s="35">
        <v>9500</v>
      </c>
      <c r="D13" s="35">
        <v>4800</v>
      </c>
      <c r="E13" s="35">
        <v>2500</v>
      </c>
      <c r="F13" s="71">
        <v>1</v>
      </c>
      <c r="G13" s="133">
        <v>1</v>
      </c>
      <c r="H13" s="218"/>
      <c r="I13" s="35"/>
      <c r="J13" s="35"/>
      <c r="K13" s="213"/>
    </row>
    <row r="14" spans="1:11" ht="27" customHeight="1" x14ac:dyDescent="0.2">
      <c r="A14" s="29">
        <v>5</v>
      </c>
      <c r="B14" s="31" t="s">
        <v>2146</v>
      </c>
      <c r="C14" s="36"/>
      <c r="D14" s="36"/>
      <c r="E14" s="36"/>
      <c r="F14" s="81"/>
      <c r="G14" s="136"/>
      <c r="H14" s="217"/>
      <c r="I14" s="36"/>
      <c r="J14" s="36"/>
      <c r="K14" s="213"/>
    </row>
    <row r="15" spans="1:11" ht="27" customHeight="1" x14ac:dyDescent="0.2">
      <c r="A15" s="40"/>
      <c r="B15" s="34" t="s">
        <v>2147</v>
      </c>
      <c r="C15" s="35">
        <v>8000</v>
      </c>
      <c r="D15" s="35">
        <v>4000</v>
      </c>
      <c r="E15" s="35">
        <v>2000</v>
      </c>
      <c r="F15" s="71">
        <v>1</v>
      </c>
      <c r="G15" s="133">
        <v>1</v>
      </c>
      <c r="H15" s="218"/>
      <c r="I15" s="35"/>
      <c r="J15" s="35"/>
      <c r="K15" s="213"/>
    </row>
    <row r="16" spans="1:11" ht="27" customHeight="1" x14ac:dyDescent="0.2">
      <c r="A16" s="40"/>
      <c r="B16" s="34" t="s">
        <v>2148</v>
      </c>
      <c r="C16" s="35">
        <v>7000</v>
      </c>
      <c r="D16" s="35">
        <v>3500</v>
      </c>
      <c r="E16" s="35">
        <v>1800</v>
      </c>
      <c r="F16" s="71">
        <v>1</v>
      </c>
      <c r="G16" s="133">
        <v>1</v>
      </c>
      <c r="H16" s="218"/>
      <c r="I16" s="35"/>
      <c r="J16" s="35"/>
      <c r="K16" s="213"/>
    </row>
    <row r="17" spans="1:11" ht="27" customHeight="1" x14ac:dyDescent="0.2">
      <c r="A17" s="40"/>
      <c r="B17" s="34" t="s">
        <v>2149</v>
      </c>
      <c r="C17" s="35">
        <v>6000</v>
      </c>
      <c r="D17" s="35">
        <v>3000</v>
      </c>
      <c r="E17" s="35">
        <v>1500</v>
      </c>
      <c r="F17" s="71">
        <v>1</v>
      </c>
      <c r="G17" s="133">
        <v>1</v>
      </c>
      <c r="H17" s="218"/>
      <c r="I17" s="35"/>
      <c r="J17" s="35"/>
      <c r="K17" s="213"/>
    </row>
    <row r="18" spans="1:11" ht="27" customHeight="1" x14ac:dyDescent="0.2">
      <c r="A18" s="29">
        <v>6</v>
      </c>
      <c r="B18" s="31" t="s">
        <v>2039</v>
      </c>
      <c r="C18" s="35">
        <v>8000</v>
      </c>
      <c r="D18" s="35">
        <v>4000</v>
      </c>
      <c r="E18" s="35">
        <v>2000</v>
      </c>
      <c r="F18" s="71">
        <v>1</v>
      </c>
      <c r="G18" s="133">
        <v>1</v>
      </c>
      <c r="H18" s="218"/>
      <c r="I18" s="35"/>
      <c r="J18" s="35"/>
      <c r="K18" s="213"/>
    </row>
    <row r="19" spans="1:11" ht="27" customHeight="1" x14ac:dyDescent="0.2">
      <c r="A19" s="29">
        <v>7</v>
      </c>
      <c r="B19" s="31" t="s">
        <v>2150</v>
      </c>
      <c r="C19" s="35">
        <v>8000</v>
      </c>
      <c r="D19" s="35">
        <v>4000</v>
      </c>
      <c r="E19" s="35">
        <v>2000</v>
      </c>
      <c r="F19" s="71">
        <v>1</v>
      </c>
      <c r="G19" s="133">
        <v>1</v>
      </c>
      <c r="H19" s="218"/>
      <c r="I19" s="35"/>
      <c r="J19" s="35"/>
      <c r="K19" s="213"/>
    </row>
    <row r="20" spans="1:11" ht="27" customHeight="1" x14ac:dyDescent="0.2">
      <c r="A20" s="29">
        <v>8</v>
      </c>
      <c r="B20" s="31" t="s">
        <v>2151</v>
      </c>
      <c r="C20" s="36"/>
      <c r="D20" s="36"/>
      <c r="E20" s="36"/>
      <c r="F20" s="81"/>
      <c r="G20" s="136"/>
      <c r="H20" s="217"/>
      <c r="I20" s="36"/>
      <c r="J20" s="36"/>
      <c r="K20" s="213"/>
    </row>
    <row r="21" spans="1:11" ht="27" customHeight="1" x14ac:dyDescent="0.2">
      <c r="A21" s="40"/>
      <c r="B21" s="34" t="s">
        <v>2152</v>
      </c>
      <c r="C21" s="35">
        <v>5000</v>
      </c>
      <c r="D21" s="35">
        <v>2500</v>
      </c>
      <c r="E21" s="35">
        <v>1300</v>
      </c>
      <c r="F21" s="71">
        <v>1</v>
      </c>
      <c r="G21" s="133">
        <v>1</v>
      </c>
      <c r="H21" s="218"/>
      <c r="I21" s="35"/>
      <c r="J21" s="35"/>
      <c r="K21" s="213" t="s">
        <v>2864</v>
      </c>
    </row>
    <row r="22" spans="1:11" ht="27" customHeight="1" x14ac:dyDescent="0.2">
      <c r="A22" s="40"/>
      <c r="B22" s="34" t="s">
        <v>2153</v>
      </c>
      <c r="C22" s="35">
        <v>4500</v>
      </c>
      <c r="D22" s="35">
        <v>2500</v>
      </c>
      <c r="E22" s="35">
        <v>1300</v>
      </c>
      <c r="F22" s="71">
        <v>1</v>
      </c>
      <c r="G22" s="133">
        <v>1</v>
      </c>
      <c r="H22" s="218"/>
      <c r="I22" s="35"/>
      <c r="J22" s="35"/>
      <c r="K22" s="213" t="s">
        <v>2864</v>
      </c>
    </row>
    <row r="23" spans="1:11" ht="27" customHeight="1" x14ac:dyDescent="0.2">
      <c r="A23" s="40"/>
      <c r="B23" s="34" t="s">
        <v>2154</v>
      </c>
      <c r="C23" s="35">
        <v>5000</v>
      </c>
      <c r="D23" s="35">
        <v>2500</v>
      </c>
      <c r="E23" s="35">
        <v>1300</v>
      </c>
      <c r="F23" s="71">
        <v>1</v>
      </c>
      <c r="G23" s="133">
        <v>1</v>
      </c>
      <c r="H23" s="218"/>
      <c r="I23" s="35"/>
      <c r="J23" s="35"/>
      <c r="K23" s="213"/>
    </row>
    <row r="24" spans="1:11" ht="27" customHeight="1" x14ac:dyDescent="0.2">
      <c r="A24" s="40"/>
      <c r="B24" s="34" t="s">
        <v>2155</v>
      </c>
      <c r="C24" s="35">
        <v>4500</v>
      </c>
      <c r="D24" s="35">
        <v>2500</v>
      </c>
      <c r="E24" s="35">
        <v>1300</v>
      </c>
      <c r="F24" s="71">
        <v>1</v>
      </c>
      <c r="G24" s="133">
        <v>1</v>
      </c>
      <c r="H24" s="218"/>
      <c r="I24" s="35"/>
      <c r="J24" s="35"/>
      <c r="K24" s="213"/>
    </row>
    <row r="25" spans="1:11" ht="27" customHeight="1" x14ac:dyDescent="0.2">
      <c r="A25" s="29">
        <v>9</v>
      </c>
      <c r="B25" s="31" t="s">
        <v>29</v>
      </c>
      <c r="C25" s="36"/>
      <c r="D25" s="36"/>
      <c r="E25" s="36"/>
      <c r="F25" s="81"/>
      <c r="G25" s="136"/>
      <c r="H25" s="217"/>
      <c r="I25" s="36"/>
      <c r="J25" s="36"/>
      <c r="K25" s="213"/>
    </row>
    <row r="26" spans="1:11" ht="27" customHeight="1" x14ac:dyDescent="0.2">
      <c r="A26" s="40"/>
      <c r="B26" s="34" t="s">
        <v>2140</v>
      </c>
      <c r="C26" s="35">
        <v>6000</v>
      </c>
      <c r="D26" s="35">
        <v>3000</v>
      </c>
      <c r="E26" s="35">
        <v>1500</v>
      </c>
      <c r="F26" s="71">
        <v>1</v>
      </c>
      <c r="G26" s="133">
        <v>1</v>
      </c>
      <c r="H26" s="218"/>
      <c r="I26" s="35"/>
      <c r="J26" s="35"/>
      <c r="K26" s="213"/>
    </row>
    <row r="27" spans="1:11" ht="27" customHeight="1" x14ac:dyDescent="0.2">
      <c r="A27" s="40"/>
      <c r="B27" s="34" t="s">
        <v>2156</v>
      </c>
      <c r="C27" s="35">
        <v>4000</v>
      </c>
      <c r="D27" s="35">
        <v>2000</v>
      </c>
      <c r="E27" s="35">
        <v>1000</v>
      </c>
      <c r="F27" s="71">
        <v>1</v>
      </c>
      <c r="G27" s="133">
        <v>1</v>
      </c>
      <c r="H27" s="218"/>
      <c r="I27" s="35"/>
      <c r="J27" s="35"/>
      <c r="K27" s="213"/>
    </row>
    <row r="28" spans="1:11" ht="27" customHeight="1" x14ac:dyDescent="0.2">
      <c r="A28" s="40"/>
      <c r="B28" s="34" t="s">
        <v>2157</v>
      </c>
      <c r="C28" s="35">
        <v>4000</v>
      </c>
      <c r="D28" s="35">
        <v>2000</v>
      </c>
      <c r="E28" s="35">
        <v>1000</v>
      </c>
      <c r="F28" s="71">
        <v>1</v>
      </c>
      <c r="G28" s="133">
        <v>1</v>
      </c>
      <c r="H28" s="218"/>
      <c r="I28" s="35"/>
      <c r="J28" s="35"/>
      <c r="K28" s="213"/>
    </row>
    <row r="29" spans="1:11" ht="27" customHeight="1" x14ac:dyDescent="0.2">
      <c r="A29" s="40"/>
      <c r="B29" s="34" t="s">
        <v>2158</v>
      </c>
      <c r="C29" s="35">
        <v>4000</v>
      </c>
      <c r="D29" s="35">
        <v>2000</v>
      </c>
      <c r="E29" s="35">
        <v>1000</v>
      </c>
      <c r="F29" s="71">
        <v>1</v>
      </c>
      <c r="G29" s="133">
        <v>1</v>
      </c>
      <c r="H29" s="218"/>
      <c r="I29" s="35"/>
      <c r="J29" s="35"/>
      <c r="K29" s="213"/>
    </row>
    <row r="30" spans="1:11" ht="27" customHeight="1" x14ac:dyDescent="0.2">
      <c r="A30" s="40"/>
      <c r="B30" s="34" t="s">
        <v>2159</v>
      </c>
      <c r="C30" s="35">
        <v>4000</v>
      </c>
      <c r="D30" s="35">
        <v>2000</v>
      </c>
      <c r="E30" s="35">
        <v>1000</v>
      </c>
      <c r="F30" s="71">
        <v>1</v>
      </c>
      <c r="G30" s="133">
        <v>1</v>
      </c>
      <c r="H30" s="218"/>
      <c r="I30" s="35"/>
      <c r="J30" s="35"/>
      <c r="K30" s="213"/>
    </row>
    <row r="31" spans="1:11" ht="27" customHeight="1" x14ac:dyDescent="0.2">
      <c r="A31" s="40"/>
      <c r="B31" s="34" t="s">
        <v>2160</v>
      </c>
      <c r="C31" s="35">
        <v>3000</v>
      </c>
      <c r="D31" s="35">
        <v>1500</v>
      </c>
      <c r="E31" s="35">
        <v>1000</v>
      </c>
      <c r="F31" s="71">
        <v>1</v>
      </c>
      <c r="G31" s="133">
        <v>1</v>
      </c>
      <c r="H31" s="218"/>
      <c r="I31" s="35"/>
      <c r="J31" s="35"/>
      <c r="K31" s="213"/>
    </row>
    <row r="32" spans="1:11" ht="27" customHeight="1" x14ac:dyDescent="0.2">
      <c r="A32" s="40"/>
      <c r="B32" s="34" t="s">
        <v>2161</v>
      </c>
      <c r="C32" s="35">
        <v>5000</v>
      </c>
      <c r="D32" s="35">
        <v>2500</v>
      </c>
      <c r="E32" s="35">
        <v>1300</v>
      </c>
      <c r="F32" s="71">
        <v>1</v>
      </c>
      <c r="G32" s="133">
        <v>1</v>
      </c>
      <c r="H32" s="218"/>
      <c r="I32" s="35"/>
      <c r="J32" s="35"/>
      <c r="K32" s="213" t="s">
        <v>2865</v>
      </c>
    </row>
    <row r="33" spans="1:11" ht="27" customHeight="1" x14ac:dyDescent="0.2">
      <c r="A33" s="40"/>
      <c r="B33" s="34" t="s">
        <v>2162</v>
      </c>
      <c r="C33" s="35">
        <v>4500</v>
      </c>
      <c r="D33" s="35">
        <v>2500</v>
      </c>
      <c r="E33" s="35">
        <v>1300</v>
      </c>
      <c r="F33" s="71">
        <v>1</v>
      </c>
      <c r="G33" s="133">
        <v>1</v>
      </c>
      <c r="H33" s="218"/>
      <c r="I33" s="35"/>
      <c r="J33" s="35"/>
      <c r="K33" s="213" t="s">
        <v>2865</v>
      </c>
    </row>
    <row r="34" spans="1:11" ht="27" customHeight="1" x14ac:dyDescent="0.2">
      <c r="A34" s="40"/>
      <c r="B34" s="34" t="s">
        <v>2163</v>
      </c>
      <c r="C34" s="35">
        <v>5000</v>
      </c>
      <c r="D34" s="35">
        <v>2500</v>
      </c>
      <c r="E34" s="35">
        <v>1300</v>
      </c>
      <c r="F34" s="71">
        <v>1</v>
      </c>
      <c r="G34" s="133">
        <v>1</v>
      </c>
      <c r="H34" s="218"/>
      <c r="I34" s="35"/>
      <c r="J34" s="35"/>
      <c r="K34" s="213"/>
    </row>
    <row r="35" spans="1:11" ht="27" customHeight="1" x14ac:dyDescent="0.2">
      <c r="A35" s="40"/>
      <c r="B35" s="34" t="s">
        <v>2164</v>
      </c>
      <c r="C35" s="35">
        <v>4500</v>
      </c>
      <c r="D35" s="35">
        <v>2500</v>
      </c>
      <c r="E35" s="35">
        <v>1300</v>
      </c>
      <c r="F35" s="71">
        <v>1</v>
      </c>
      <c r="G35" s="133">
        <v>1</v>
      </c>
      <c r="H35" s="218"/>
      <c r="I35" s="35"/>
      <c r="J35" s="35"/>
      <c r="K35" s="213"/>
    </row>
    <row r="36" spans="1:11" ht="27" customHeight="1" x14ac:dyDescent="0.2">
      <c r="A36" s="40"/>
      <c r="B36" s="34" t="s">
        <v>2165</v>
      </c>
      <c r="C36" s="35">
        <v>5000</v>
      </c>
      <c r="D36" s="35">
        <v>2500</v>
      </c>
      <c r="E36" s="35">
        <v>1300</v>
      </c>
      <c r="F36" s="71">
        <v>1</v>
      </c>
      <c r="G36" s="133">
        <v>1</v>
      </c>
      <c r="H36" s="218"/>
      <c r="I36" s="35"/>
      <c r="J36" s="35"/>
      <c r="K36" s="213"/>
    </row>
    <row r="37" spans="1:11" ht="27" customHeight="1" x14ac:dyDescent="0.2">
      <c r="A37" s="40"/>
      <c r="B37" s="34" t="s">
        <v>2166</v>
      </c>
      <c r="C37" s="35">
        <v>3000</v>
      </c>
      <c r="D37" s="35">
        <v>1500</v>
      </c>
      <c r="E37" s="35">
        <v>1000</v>
      </c>
      <c r="F37" s="71">
        <v>1</v>
      </c>
      <c r="G37" s="133">
        <v>1</v>
      </c>
      <c r="H37" s="218"/>
      <c r="I37" s="35"/>
      <c r="J37" s="35"/>
      <c r="K37" s="213"/>
    </row>
    <row r="38" spans="1:11" ht="27" customHeight="1" x14ac:dyDescent="0.2">
      <c r="A38" s="40"/>
      <c r="B38" s="34" t="s">
        <v>2167</v>
      </c>
      <c r="C38" s="35">
        <v>3500</v>
      </c>
      <c r="D38" s="35">
        <v>2000</v>
      </c>
      <c r="E38" s="35">
        <v>1000</v>
      </c>
      <c r="F38" s="71">
        <v>1</v>
      </c>
      <c r="G38" s="133">
        <v>1</v>
      </c>
      <c r="H38" s="218"/>
      <c r="I38" s="35"/>
      <c r="J38" s="35"/>
      <c r="K38" s="213"/>
    </row>
    <row r="39" spans="1:11" ht="27" customHeight="1" x14ac:dyDescent="0.2">
      <c r="A39" s="40"/>
      <c r="B39" s="34" t="s">
        <v>2168</v>
      </c>
      <c r="C39" s="35">
        <v>3500</v>
      </c>
      <c r="D39" s="35">
        <v>2000</v>
      </c>
      <c r="E39" s="35">
        <v>1000</v>
      </c>
      <c r="F39" s="71">
        <v>1</v>
      </c>
      <c r="G39" s="133">
        <v>1</v>
      </c>
      <c r="H39" s="218"/>
      <c r="I39" s="35"/>
      <c r="J39" s="35"/>
      <c r="K39" s="213"/>
    </row>
    <row r="40" spans="1:11" ht="27" customHeight="1" x14ac:dyDescent="0.2">
      <c r="A40" s="40"/>
      <c r="B40" s="34" t="s">
        <v>2169</v>
      </c>
      <c r="C40" s="35">
        <v>3000</v>
      </c>
      <c r="D40" s="35">
        <v>1500</v>
      </c>
      <c r="E40" s="35">
        <v>1000</v>
      </c>
      <c r="F40" s="71">
        <v>1</v>
      </c>
      <c r="G40" s="133">
        <v>1</v>
      </c>
      <c r="H40" s="218"/>
      <c r="I40" s="35"/>
      <c r="J40" s="35"/>
      <c r="K40" s="213"/>
    </row>
    <row r="41" spans="1:11" ht="27" customHeight="1" x14ac:dyDescent="0.2">
      <c r="A41" s="40"/>
      <c r="B41" s="34" t="s">
        <v>2170</v>
      </c>
      <c r="C41" s="35">
        <v>3000</v>
      </c>
      <c r="D41" s="35">
        <v>1500</v>
      </c>
      <c r="E41" s="35">
        <v>1000</v>
      </c>
      <c r="F41" s="71">
        <v>1</v>
      </c>
      <c r="G41" s="133">
        <v>1</v>
      </c>
      <c r="H41" s="218"/>
      <c r="I41" s="35"/>
      <c r="J41" s="35"/>
      <c r="K41" s="213"/>
    </row>
    <row r="42" spans="1:11" ht="27" customHeight="1" x14ac:dyDescent="0.2">
      <c r="A42" s="40"/>
      <c r="B42" s="34" t="s">
        <v>2171</v>
      </c>
      <c r="C42" s="35">
        <v>3000</v>
      </c>
      <c r="D42" s="35">
        <v>1500</v>
      </c>
      <c r="E42" s="35">
        <v>1000</v>
      </c>
      <c r="F42" s="71">
        <v>1</v>
      </c>
      <c r="G42" s="133">
        <v>1</v>
      </c>
      <c r="H42" s="218"/>
      <c r="I42" s="35"/>
      <c r="J42" s="35"/>
      <c r="K42" s="213"/>
    </row>
    <row r="43" spans="1:11" ht="27" customHeight="1" x14ac:dyDescent="0.2">
      <c r="A43" s="40"/>
      <c r="B43" s="34" t="s">
        <v>2172</v>
      </c>
      <c r="C43" s="35">
        <v>2800</v>
      </c>
      <c r="D43" s="35">
        <v>1400</v>
      </c>
      <c r="E43" s="35">
        <v>1000</v>
      </c>
      <c r="F43" s="71">
        <v>1</v>
      </c>
      <c r="G43" s="133">
        <v>1</v>
      </c>
      <c r="H43" s="218"/>
      <c r="I43" s="35"/>
      <c r="J43" s="35"/>
      <c r="K43" s="213"/>
    </row>
    <row r="44" spans="1:11" ht="39.6" customHeight="1" x14ac:dyDescent="0.2">
      <c r="A44" s="40"/>
      <c r="B44" s="34" t="s">
        <v>2173</v>
      </c>
      <c r="C44" s="35">
        <v>5000</v>
      </c>
      <c r="D44" s="35">
        <v>2500</v>
      </c>
      <c r="E44" s="35">
        <v>1300</v>
      </c>
      <c r="F44" s="71">
        <v>1</v>
      </c>
      <c r="G44" s="133">
        <v>1</v>
      </c>
      <c r="H44" s="218"/>
      <c r="I44" s="35"/>
      <c r="J44" s="35"/>
      <c r="K44" s="213"/>
    </row>
    <row r="45" spans="1:11" ht="27" customHeight="1" x14ac:dyDescent="0.2">
      <c r="A45" s="40"/>
      <c r="B45" s="34" t="s">
        <v>2174</v>
      </c>
      <c r="C45" s="35">
        <v>5000</v>
      </c>
      <c r="D45" s="35">
        <v>2800</v>
      </c>
      <c r="E45" s="35">
        <v>1500</v>
      </c>
      <c r="F45" s="71">
        <v>1</v>
      </c>
      <c r="G45" s="133">
        <v>1</v>
      </c>
      <c r="H45" s="218"/>
      <c r="I45" s="35"/>
      <c r="J45" s="35"/>
      <c r="K45" s="213"/>
    </row>
    <row r="46" spans="1:11" ht="27" customHeight="1" x14ac:dyDescent="0.2">
      <c r="A46" s="40"/>
      <c r="B46" s="34" t="s">
        <v>2175</v>
      </c>
      <c r="C46" s="35">
        <v>4000</v>
      </c>
      <c r="D46" s="35">
        <v>2000</v>
      </c>
      <c r="E46" s="35">
        <v>1000</v>
      </c>
      <c r="F46" s="71">
        <v>1</v>
      </c>
      <c r="G46" s="133">
        <v>1</v>
      </c>
      <c r="H46" s="218"/>
      <c r="I46" s="35"/>
      <c r="J46" s="35"/>
      <c r="K46" s="213" t="s">
        <v>2866</v>
      </c>
    </row>
    <row r="47" spans="1:11" ht="27" customHeight="1" x14ac:dyDescent="0.2">
      <c r="A47" s="40"/>
      <c r="B47" s="34" t="s">
        <v>2176</v>
      </c>
      <c r="C47" s="35">
        <v>4500</v>
      </c>
      <c r="D47" s="35">
        <v>2500</v>
      </c>
      <c r="E47" s="35">
        <v>1300</v>
      </c>
      <c r="F47" s="71">
        <v>1</v>
      </c>
      <c r="G47" s="133">
        <v>1</v>
      </c>
      <c r="H47" s="218"/>
      <c r="I47" s="35"/>
      <c r="J47" s="35"/>
      <c r="K47" s="213">
        <v>10000</v>
      </c>
    </row>
    <row r="48" spans="1:11" ht="27" customHeight="1" x14ac:dyDescent="0.2">
      <c r="A48" s="40"/>
      <c r="B48" s="34" t="s">
        <v>2177</v>
      </c>
      <c r="C48" s="35">
        <v>4500</v>
      </c>
      <c r="D48" s="35">
        <v>2300</v>
      </c>
      <c r="E48" s="35">
        <v>1200</v>
      </c>
      <c r="F48" s="71">
        <v>1</v>
      </c>
      <c r="G48" s="133">
        <v>1</v>
      </c>
      <c r="H48" s="218"/>
      <c r="I48" s="35"/>
      <c r="J48" s="35"/>
      <c r="K48" s="213">
        <v>10000</v>
      </c>
    </row>
    <row r="49" spans="1:11" ht="39.6" customHeight="1" x14ac:dyDescent="0.2">
      <c r="A49" s="29">
        <v>10</v>
      </c>
      <c r="B49" s="31" t="s">
        <v>2178</v>
      </c>
      <c r="C49" s="36"/>
      <c r="D49" s="36"/>
      <c r="E49" s="36"/>
      <c r="F49" s="81"/>
      <c r="G49" s="136"/>
      <c r="H49" s="217"/>
      <c r="I49" s="36"/>
      <c r="J49" s="36"/>
      <c r="K49" s="36"/>
    </row>
    <row r="50" spans="1:11" ht="27" customHeight="1" x14ac:dyDescent="0.2">
      <c r="A50" s="40"/>
      <c r="B50" s="34" t="s">
        <v>2179</v>
      </c>
      <c r="C50" s="35">
        <v>12000</v>
      </c>
      <c r="D50" s="36"/>
      <c r="E50" s="36"/>
      <c r="F50" s="71">
        <v>1</v>
      </c>
      <c r="G50" s="133">
        <v>1</v>
      </c>
      <c r="H50" s="217"/>
      <c r="I50" s="36"/>
      <c r="J50" s="36"/>
      <c r="K50" s="36"/>
    </row>
    <row r="51" spans="1:11" ht="27" customHeight="1" x14ac:dyDescent="0.2">
      <c r="A51" s="40"/>
      <c r="B51" s="34" t="s">
        <v>2180</v>
      </c>
      <c r="C51" s="35">
        <v>9500</v>
      </c>
      <c r="D51" s="36"/>
      <c r="E51" s="36"/>
      <c r="F51" s="71">
        <v>1</v>
      </c>
      <c r="G51" s="133">
        <v>1</v>
      </c>
      <c r="H51" s="217"/>
      <c r="I51" s="36"/>
      <c r="J51" s="36"/>
      <c r="K51" s="36"/>
    </row>
    <row r="52" spans="1:11" ht="27" customHeight="1" x14ac:dyDescent="0.2">
      <c r="A52" s="40"/>
      <c r="B52" s="34" t="s">
        <v>61</v>
      </c>
      <c r="C52" s="35">
        <v>14000</v>
      </c>
      <c r="D52" s="36"/>
      <c r="E52" s="36"/>
      <c r="F52" s="71">
        <v>1</v>
      </c>
      <c r="G52" s="133">
        <v>1</v>
      </c>
      <c r="H52" s="217"/>
      <c r="I52" s="36"/>
      <c r="J52" s="36"/>
      <c r="K52" s="36"/>
    </row>
    <row r="53" spans="1:11" ht="27" customHeight="1" x14ac:dyDescent="0.2">
      <c r="A53" s="40"/>
      <c r="B53" s="34" t="s">
        <v>2181</v>
      </c>
      <c r="C53" s="35">
        <v>9000</v>
      </c>
      <c r="D53" s="36"/>
      <c r="E53" s="36"/>
      <c r="F53" s="71">
        <v>1</v>
      </c>
      <c r="G53" s="133">
        <v>1</v>
      </c>
      <c r="H53" s="217"/>
      <c r="I53" s="36"/>
      <c r="J53" s="36"/>
      <c r="K53" s="36"/>
    </row>
    <row r="54" spans="1:11" ht="27" customHeight="1" x14ac:dyDescent="0.2">
      <c r="A54" s="29">
        <v>11</v>
      </c>
      <c r="B54" s="31" t="s">
        <v>2182</v>
      </c>
      <c r="C54" s="36"/>
      <c r="D54" s="36"/>
      <c r="E54" s="36"/>
      <c r="F54" s="81"/>
      <c r="G54" s="136"/>
      <c r="H54" s="217"/>
      <c r="I54" s="36"/>
      <c r="J54" s="36"/>
      <c r="K54" s="36"/>
    </row>
    <row r="55" spans="1:11" ht="27" customHeight="1" x14ac:dyDescent="0.2">
      <c r="A55" s="40"/>
      <c r="B55" s="34" t="s">
        <v>2183</v>
      </c>
      <c r="C55" s="35">
        <v>9000</v>
      </c>
      <c r="D55" s="36"/>
      <c r="E55" s="36"/>
      <c r="F55" s="71">
        <v>1</v>
      </c>
      <c r="G55" s="133">
        <v>1</v>
      </c>
      <c r="H55" s="217"/>
      <c r="I55" s="36"/>
      <c r="J55" s="36"/>
      <c r="K55" s="36"/>
    </row>
    <row r="56" spans="1:11" ht="27" customHeight="1" x14ac:dyDescent="0.2">
      <c r="A56" s="40"/>
      <c r="B56" s="34" t="s">
        <v>2184</v>
      </c>
      <c r="C56" s="35">
        <v>8000</v>
      </c>
      <c r="D56" s="36"/>
      <c r="E56" s="36"/>
      <c r="F56" s="71">
        <v>1</v>
      </c>
      <c r="G56" s="133">
        <v>1</v>
      </c>
      <c r="H56" s="217"/>
      <c r="I56" s="36"/>
      <c r="J56" s="36"/>
      <c r="K56" s="36"/>
    </row>
    <row r="57" spans="1:11" ht="27" customHeight="1" x14ac:dyDescent="0.2">
      <c r="A57" s="30">
        <v>12</v>
      </c>
      <c r="B57" s="31" t="s">
        <v>2185</v>
      </c>
      <c r="C57" s="36"/>
      <c r="D57" s="36"/>
      <c r="E57" s="36"/>
      <c r="F57" s="81"/>
      <c r="G57" s="136"/>
      <c r="H57" s="217"/>
      <c r="I57" s="36"/>
      <c r="J57" s="36"/>
      <c r="K57" s="36"/>
    </row>
    <row r="58" spans="1:11" ht="27" customHeight="1" x14ac:dyDescent="0.2">
      <c r="A58" s="53"/>
      <c r="B58" s="34" t="s">
        <v>2186</v>
      </c>
      <c r="C58" s="35">
        <v>11000</v>
      </c>
      <c r="D58" s="36"/>
      <c r="E58" s="36"/>
      <c r="F58" s="71">
        <v>1</v>
      </c>
      <c r="G58" s="133">
        <v>1</v>
      </c>
      <c r="H58" s="219">
        <v>1.7</v>
      </c>
      <c r="I58" s="36"/>
      <c r="J58" s="220" t="s">
        <v>2867</v>
      </c>
      <c r="K58" s="36"/>
    </row>
    <row r="59" spans="1:11" ht="27" customHeight="1" x14ac:dyDescent="0.2">
      <c r="A59" s="53"/>
      <c r="B59" s="34" t="s">
        <v>2187</v>
      </c>
      <c r="C59" s="35">
        <v>8000</v>
      </c>
      <c r="D59" s="36"/>
      <c r="E59" s="36"/>
      <c r="F59" s="71">
        <v>1</v>
      </c>
      <c r="G59" s="133">
        <v>1</v>
      </c>
      <c r="H59" s="217">
        <v>2.04</v>
      </c>
      <c r="I59" s="36"/>
      <c r="J59" s="220" t="s">
        <v>2868</v>
      </c>
      <c r="K59" s="36"/>
    </row>
    <row r="60" spans="1:11" ht="27" customHeight="1" x14ac:dyDescent="0.2">
      <c r="A60" s="29">
        <v>13</v>
      </c>
      <c r="B60" s="31" t="s">
        <v>77</v>
      </c>
      <c r="C60" s="36"/>
      <c r="D60" s="36"/>
      <c r="E60" s="36"/>
      <c r="F60" s="81"/>
      <c r="G60" s="136"/>
      <c r="H60" s="217"/>
      <c r="I60" s="36"/>
      <c r="J60" s="36"/>
      <c r="K60" s="36"/>
    </row>
    <row r="61" spans="1:11" ht="27" customHeight="1" x14ac:dyDescent="0.2">
      <c r="A61" s="34"/>
      <c r="B61" s="34" t="s">
        <v>78</v>
      </c>
      <c r="C61" s="35">
        <v>3000</v>
      </c>
      <c r="D61" s="36"/>
      <c r="E61" s="36"/>
      <c r="F61" s="71">
        <v>1</v>
      </c>
      <c r="G61" s="133">
        <v>1</v>
      </c>
      <c r="H61" s="217"/>
      <c r="I61" s="36"/>
      <c r="J61" s="36"/>
      <c r="K61" s="36"/>
    </row>
    <row r="62" spans="1:11" ht="27" customHeight="1" x14ac:dyDescent="0.2">
      <c r="A62" s="34"/>
      <c r="B62" s="34" t="s">
        <v>2188</v>
      </c>
      <c r="C62" s="35">
        <v>2000</v>
      </c>
      <c r="D62" s="36"/>
      <c r="E62" s="36"/>
      <c r="F62" s="71">
        <v>1</v>
      </c>
      <c r="G62" s="133">
        <v>1</v>
      </c>
      <c r="H62" s="217"/>
      <c r="I62" s="36"/>
      <c r="J62" s="36"/>
      <c r="K62" s="36"/>
    </row>
    <row r="63" spans="1:11" ht="27" customHeight="1" x14ac:dyDescent="0.2">
      <c r="A63" s="40"/>
      <c r="B63" s="34" t="s">
        <v>80</v>
      </c>
      <c r="C63" s="35">
        <v>1000</v>
      </c>
      <c r="D63" s="36"/>
      <c r="E63" s="36"/>
      <c r="F63" s="71">
        <v>1</v>
      </c>
      <c r="G63" s="133">
        <v>1</v>
      </c>
      <c r="H63" s="217"/>
      <c r="I63" s="36"/>
      <c r="J63" s="36"/>
      <c r="K63" s="36"/>
    </row>
  </sheetData>
  <autoFilter ref="A3:K3" xr:uid="{00000000-0009-0000-0000-00000A000000}"/>
  <mergeCells count="10">
    <mergeCell ref="K2:K3"/>
    <mergeCell ref="H2:H3"/>
    <mergeCell ref="I2:I3"/>
    <mergeCell ref="F2:F3"/>
    <mergeCell ref="J2:J3"/>
    <mergeCell ref="A1:E1"/>
    <mergeCell ref="A2:A3"/>
    <mergeCell ref="B2:B3"/>
    <mergeCell ref="C2:E2"/>
    <mergeCell ref="G2:G3"/>
  </mergeCells>
  <pageMargins left="0.70866141732283472" right="0.35433070866141736" top="0.55118110236220474" bottom="0.55118110236220474" header="0.31496062992125984" footer="0.31496062992125984"/>
  <pageSetup paperSize="9" scale="9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41"/>
  <sheetViews>
    <sheetView tabSelected="1" view="pageBreakPreview" topLeftCell="A13" zoomScale="70" zoomScaleNormal="100" zoomScaleSheetLayoutView="70" workbookViewId="0">
      <selection activeCell="T10" sqref="T10"/>
    </sheetView>
  </sheetViews>
  <sheetFormatPr defaultColWidth="8.875" defaultRowHeight="14.25" x14ac:dyDescent="0.2"/>
  <cols>
    <col min="1" max="1" width="8.875" style="28"/>
    <col min="2" max="2" width="55.375" style="28" customWidth="1"/>
    <col min="3" max="5" width="0" style="28" hidden="1" customWidth="1"/>
    <col min="6" max="6" width="14.375" style="28" hidden="1" customWidth="1"/>
    <col min="7" max="7" width="16.625" style="134" customWidth="1"/>
    <col min="8" max="8" width="14.375" style="196" hidden="1" customWidth="1"/>
    <col min="9" max="9" width="14.375" style="28" hidden="1" customWidth="1"/>
    <col min="10" max="10" width="16" style="28" hidden="1" customWidth="1"/>
    <col min="11" max="11" width="12.25" style="28" hidden="1" customWidth="1"/>
    <col min="12" max="16384" width="8.875" style="28"/>
  </cols>
  <sheetData>
    <row r="1" spans="1:11" ht="30" customHeight="1" x14ac:dyDescent="0.2">
      <c r="A1" s="377" t="s">
        <v>2189</v>
      </c>
      <c r="B1" s="377"/>
      <c r="C1" s="377"/>
      <c r="D1" s="377"/>
      <c r="E1" s="377"/>
      <c r="F1" s="73"/>
      <c r="G1" s="141"/>
      <c r="H1" s="194"/>
      <c r="I1" s="73"/>
      <c r="J1" s="73"/>
      <c r="K1" s="105"/>
    </row>
    <row r="2" spans="1:11" ht="29.45" customHeight="1" x14ac:dyDescent="0.2">
      <c r="A2" s="349" t="s">
        <v>0</v>
      </c>
      <c r="B2" s="350" t="s">
        <v>1</v>
      </c>
      <c r="C2" s="349" t="s">
        <v>2846</v>
      </c>
      <c r="D2" s="349"/>
      <c r="E2" s="349"/>
      <c r="F2" s="349" t="s">
        <v>2839</v>
      </c>
      <c r="G2" s="374" t="s">
        <v>2843</v>
      </c>
      <c r="H2" s="372" t="s">
        <v>2851</v>
      </c>
      <c r="I2" s="349" t="s">
        <v>2840</v>
      </c>
      <c r="J2" s="350" t="s">
        <v>2841</v>
      </c>
      <c r="K2" s="349" t="s">
        <v>2850</v>
      </c>
    </row>
    <row r="3" spans="1:11" ht="29.45" customHeight="1" x14ac:dyDescent="0.2">
      <c r="A3" s="349"/>
      <c r="B3" s="350"/>
      <c r="C3" s="29" t="s">
        <v>3</v>
      </c>
      <c r="D3" s="29" t="s">
        <v>4</v>
      </c>
      <c r="E3" s="29" t="s">
        <v>5</v>
      </c>
      <c r="F3" s="349"/>
      <c r="G3" s="375"/>
      <c r="H3" s="372"/>
      <c r="I3" s="349"/>
      <c r="J3" s="350"/>
      <c r="K3" s="349"/>
    </row>
    <row r="4" spans="1:11" ht="26.45" customHeight="1" x14ac:dyDescent="0.2">
      <c r="A4" s="29">
        <v>1</v>
      </c>
      <c r="B4" s="31" t="s">
        <v>2146</v>
      </c>
      <c r="C4" s="36"/>
      <c r="D4" s="36"/>
      <c r="E4" s="36"/>
      <c r="F4" s="36"/>
      <c r="G4" s="136"/>
      <c r="H4" s="195"/>
      <c r="I4" s="36"/>
      <c r="J4" s="36"/>
      <c r="K4" s="170"/>
    </row>
    <row r="5" spans="1:11" ht="39.6" customHeight="1" x14ac:dyDescent="0.2">
      <c r="A5" s="29"/>
      <c r="B5" s="34" t="s">
        <v>2190</v>
      </c>
      <c r="C5" s="35">
        <v>5500</v>
      </c>
      <c r="D5" s="35">
        <v>2800</v>
      </c>
      <c r="E5" s="35">
        <v>1500</v>
      </c>
      <c r="F5" s="71">
        <v>1</v>
      </c>
      <c r="G5" s="133">
        <v>1</v>
      </c>
      <c r="H5" s="178"/>
      <c r="I5" s="35"/>
      <c r="J5" s="35"/>
      <c r="K5" s="35"/>
    </row>
    <row r="6" spans="1:11" ht="26.45" customHeight="1" x14ac:dyDescent="0.2">
      <c r="A6" s="29"/>
      <c r="B6" s="34" t="s">
        <v>2191</v>
      </c>
      <c r="C6" s="35">
        <v>6000</v>
      </c>
      <c r="D6" s="35">
        <v>3000</v>
      </c>
      <c r="E6" s="35">
        <v>1500</v>
      </c>
      <c r="F6" s="71">
        <v>1</v>
      </c>
      <c r="G6" s="133">
        <v>1</v>
      </c>
      <c r="H6" s="195"/>
      <c r="I6" s="36"/>
      <c r="J6" s="36"/>
      <c r="K6" s="36"/>
    </row>
    <row r="7" spans="1:11" ht="26.45" customHeight="1" x14ac:dyDescent="0.2">
      <c r="A7" s="29">
        <v>2</v>
      </c>
      <c r="B7" s="31" t="s">
        <v>2039</v>
      </c>
      <c r="C7" s="35">
        <v>8000</v>
      </c>
      <c r="D7" s="35">
        <v>4000</v>
      </c>
      <c r="E7" s="35">
        <v>2000</v>
      </c>
      <c r="F7" s="71">
        <v>1</v>
      </c>
      <c r="G7" s="133">
        <v>1</v>
      </c>
      <c r="H7" s="178"/>
      <c r="I7" s="35"/>
      <c r="J7" s="35"/>
      <c r="K7" s="169"/>
    </row>
    <row r="8" spans="1:11" ht="26.45" customHeight="1" x14ac:dyDescent="0.2">
      <c r="A8" s="29">
        <v>3</v>
      </c>
      <c r="B8" s="31" t="s">
        <v>2151</v>
      </c>
      <c r="C8" s="36"/>
      <c r="D8" s="36"/>
      <c r="E8" s="36"/>
      <c r="F8" s="35"/>
      <c r="G8" s="133"/>
      <c r="H8" s="178"/>
      <c r="I8" s="35"/>
      <c r="J8" s="35"/>
      <c r="K8" s="35"/>
    </row>
    <row r="9" spans="1:11" ht="43.5" customHeight="1" x14ac:dyDescent="0.2">
      <c r="A9" s="29"/>
      <c r="B9" s="34" t="s">
        <v>2192</v>
      </c>
      <c r="C9" s="35">
        <v>5500</v>
      </c>
      <c r="D9" s="35">
        <v>2900</v>
      </c>
      <c r="E9" s="35">
        <v>1500</v>
      </c>
      <c r="F9" s="71">
        <v>1</v>
      </c>
      <c r="G9" s="133">
        <v>1</v>
      </c>
      <c r="H9" s="195"/>
      <c r="I9" s="36"/>
      <c r="J9" s="36"/>
      <c r="K9" s="36"/>
    </row>
    <row r="10" spans="1:11" ht="39.6" customHeight="1" x14ac:dyDescent="0.2">
      <c r="A10" s="29"/>
      <c r="B10" s="34" t="s">
        <v>2193</v>
      </c>
      <c r="C10" s="35">
        <v>6000</v>
      </c>
      <c r="D10" s="35">
        <v>3100</v>
      </c>
      <c r="E10" s="35">
        <v>1600</v>
      </c>
      <c r="F10" s="71">
        <v>1</v>
      </c>
      <c r="G10" s="133">
        <v>1</v>
      </c>
      <c r="H10" s="178"/>
      <c r="I10" s="35"/>
      <c r="J10" s="35"/>
      <c r="K10" s="35"/>
    </row>
    <row r="11" spans="1:11" ht="39.6" customHeight="1" x14ac:dyDescent="0.2">
      <c r="A11" s="29"/>
      <c r="B11" s="34" t="s">
        <v>2194</v>
      </c>
      <c r="C11" s="35">
        <v>7000</v>
      </c>
      <c r="D11" s="37">
        <v>3500</v>
      </c>
      <c r="E11" s="35">
        <v>1800</v>
      </c>
      <c r="F11" s="71">
        <v>1</v>
      </c>
      <c r="G11" s="133">
        <v>1</v>
      </c>
      <c r="H11" s="178"/>
      <c r="I11" s="35"/>
      <c r="J11" s="35"/>
      <c r="K11" s="35"/>
    </row>
    <row r="12" spans="1:11" ht="26.45" customHeight="1" x14ac:dyDescent="0.2">
      <c r="A12" s="29"/>
      <c r="B12" s="34" t="s">
        <v>2195</v>
      </c>
      <c r="C12" s="35">
        <v>7000</v>
      </c>
      <c r="D12" s="37">
        <v>3500</v>
      </c>
      <c r="E12" s="35">
        <v>1900</v>
      </c>
      <c r="F12" s="71">
        <v>1</v>
      </c>
      <c r="G12" s="133">
        <v>1</v>
      </c>
      <c r="H12" s="178"/>
      <c r="I12" s="35"/>
      <c r="J12" s="35"/>
      <c r="K12" s="35"/>
    </row>
    <row r="13" spans="1:11" ht="39.6" customHeight="1" x14ac:dyDescent="0.2">
      <c r="A13" s="29"/>
      <c r="B13" s="34" t="s">
        <v>2196</v>
      </c>
      <c r="C13" s="35">
        <v>6500</v>
      </c>
      <c r="D13" s="35">
        <v>3800</v>
      </c>
      <c r="E13" s="35">
        <v>2000</v>
      </c>
      <c r="F13" s="71">
        <v>1</v>
      </c>
      <c r="G13" s="133">
        <v>1</v>
      </c>
      <c r="H13" s="178"/>
      <c r="I13" s="35"/>
      <c r="J13" s="35"/>
      <c r="K13" s="35"/>
    </row>
    <row r="14" spans="1:11" ht="26.45" customHeight="1" x14ac:dyDescent="0.2">
      <c r="A14" s="29"/>
      <c r="B14" s="34" t="s">
        <v>2197</v>
      </c>
      <c r="C14" s="35">
        <v>5000</v>
      </c>
      <c r="D14" s="35">
        <v>2500</v>
      </c>
      <c r="E14" s="35">
        <v>1300</v>
      </c>
      <c r="F14" s="71">
        <v>1</v>
      </c>
      <c r="G14" s="133">
        <v>1</v>
      </c>
      <c r="H14" s="195"/>
      <c r="I14" s="36"/>
      <c r="J14" s="36"/>
      <c r="K14" s="36"/>
    </row>
    <row r="15" spans="1:11" ht="26.45" customHeight="1" x14ac:dyDescent="0.2">
      <c r="A15" s="29"/>
      <c r="B15" s="34" t="s">
        <v>2198</v>
      </c>
      <c r="C15" s="35">
        <v>4000</v>
      </c>
      <c r="D15" s="35">
        <v>2200</v>
      </c>
      <c r="E15" s="35">
        <v>1200</v>
      </c>
      <c r="F15" s="71">
        <v>1</v>
      </c>
      <c r="G15" s="133">
        <v>1</v>
      </c>
      <c r="H15" s="178"/>
      <c r="I15" s="35"/>
      <c r="J15" s="35"/>
      <c r="K15" s="35"/>
    </row>
    <row r="16" spans="1:11" ht="26.45" customHeight="1" x14ac:dyDescent="0.2">
      <c r="A16" s="29">
        <v>4</v>
      </c>
      <c r="B16" s="31" t="s">
        <v>2199</v>
      </c>
      <c r="C16" s="36"/>
      <c r="D16" s="36"/>
      <c r="E16" s="36"/>
      <c r="F16" s="35"/>
      <c r="G16" s="133"/>
      <c r="H16" s="178"/>
      <c r="I16" s="35"/>
      <c r="J16" s="35"/>
      <c r="K16" s="35"/>
    </row>
    <row r="17" spans="1:11" ht="26.45" customHeight="1" x14ac:dyDescent="0.2">
      <c r="A17" s="29"/>
      <c r="B17" s="34" t="s">
        <v>2200</v>
      </c>
      <c r="C17" s="35">
        <v>4000</v>
      </c>
      <c r="D17" s="35">
        <v>2000</v>
      </c>
      <c r="E17" s="35">
        <v>1000</v>
      </c>
      <c r="F17" s="71">
        <v>1</v>
      </c>
      <c r="G17" s="133">
        <v>1</v>
      </c>
      <c r="H17" s="178"/>
      <c r="I17" s="35"/>
      <c r="J17" s="35"/>
      <c r="K17" s="35"/>
    </row>
    <row r="18" spans="1:11" ht="26.45" customHeight="1" x14ac:dyDescent="0.2">
      <c r="A18" s="29"/>
      <c r="B18" s="34" t="s">
        <v>2201</v>
      </c>
      <c r="C18" s="35">
        <v>4000</v>
      </c>
      <c r="D18" s="35">
        <v>2000</v>
      </c>
      <c r="E18" s="35">
        <v>1000</v>
      </c>
      <c r="F18" s="71">
        <v>1</v>
      </c>
      <c r="G18" s="133">
        <v>1</v>
      </c>
      <c r="H18" s="178"/>
      <c r="I18" s="35"/>
      <c r="J18" s="35"/>
      <c r="K18" s="35"/>
    </row>
    <row r="19" spans="1:11" ht="26.45" customHeight="1" x14ac:dyDescent="0.2">
      <c r="A19" s="29"/>
      <c r="B19" s="34" t="s">
        <v>2202</v>
      </c>
      <c r="C19" s="35">
        <v>5500</v>
      </c>
      <c r="D19" s="35">
        <v>3000</v>
      </c>
      <c r="E19" s="35">
        <v>1700</v>
      </c>
      <c r="F19" s="71">
        <v>1</v>
      </c>
      <c r="G19" s="133">
        <v>1</v>
      </c>
      <c r="H19" s="178"/>
      <c r="I19" s="35"/>
      <c r="J19" s="35"/>
      <c r="K19" s="35"/>
    </row>
    <row r="20" spans="1:11" ht="26.45" customHeight="1" x14ac:dyDescent="0.2">
      <c r="A20" s="29"/>
      <c r="B20" s="34" t="s">
        <v>2203</v>
      </c>
      <c r="C20" s="35">
        <v>5000</v>
      </c>
      <c r="D20" s="35">
        <v>2500</v>
      </c>
      <c r="E20" s="35">
        <v>1400</v>
      </c>
      <c r="F20" s="71">
        <v>1</v>
      </c>
      <c r="G20" s="133">
        <v>1</v>
      </c>
      <c r="H20" s="195"/>
      <c r="I20" s="36"/>
      <c r="J20" s="36"/>
      <c r="K20" s="36"/>
    </row>
    <row r="21" spans="1:11" ht="26.45" customHeight="1" x14ac:dyDescent="0.2">
      <c r="A21" s="29"/>
      <c r="B21" s="34" t="s">
        <v>2204</v>
      </c>
      <c r="C21" s="35">
        <v>5000</v>
      </c>
      <c r="D21" s="35">
        <v>3000</v>
      </c>
      <c r="E21" s="35">
        <v>1500</v>
      </c>
      <c r="F21" s="71">
        <v>1</v>
      </c>
      <c r="G21" s="133">
        <v>1</v>
      </c>
      <c r="H21" s="178"/>
      <c r="I21" s="35"/>
      <c r="J21" s="35"/>
      <c r="K21" s="35"/>
    </row>
    <row r="22" spans="1:11" ht="26.45" customHeight="1" x14ac:dyDescent="0.2">
      <c r="A22" s="29"/>
      <c r="B22" s="34" t="s">
        <v>2205</v>
      </c>
      <c r="C22" s="35">
        <v>3000</v>
      </c>
      <c r="D22" s="35">
        <v>1500</v>
      </c>
      <c r="E22" s="35">
        <v>1000</v>
      </c>
      <c r="F22" s="71">
        <v>1</v>
      </c>
      <c r="G22" s="133">
        <v>1</v>
      </c>
      <c r="H22" s="178"/>
      <c r="I22" s="35"/>
      <c r="J22" s="35"/>
      <c r="K22" s="35"/>
    </row>
    <row r="23" spans="1:11" ht="26.45" customHeight="1" x14ac:dyDescent="0.2">
      <c r="A23" s="29"/>
      <c r="B23" s="34" t="s">
        <v>2206</v>
      </c>
      <c r="C23" s="35">
        <v>3000</v>
      </c>
      <c r="D23" s="35">
        <v>1500</v>
      </c>
      <c r="E23" s="35">
        <v>1000</v>
      </c>
      <c r="F23" s="71">
        <v>1</v>
      </c>
      <c r="G23" s="133">
        <v>1</v>
      </c>
      <c r="H23" s="178"/>
      <c r="I23" s="35"/>
      <c r="J23" s="35"/>
      <c r="K23" s="35"/>
    </row>
    <row r="24" spans="1:11" ht="26.45" customHeight="1" x14ac:dyDescent="0.2">
      <c r="A24" s="29"/>
      <c r="B24" s="34" t="s">
        <v>2207</v>
      </c>
      <c r="C24" s="35">
        <v>4500</v>
      </c>
      <c r="D24" s="35">
        <v>2300</v>
      </c>
      <c r="E24" s="35">
        <v>1200</v>
      </c>
      <c r="F24" s="71">
        <v>1</v>
      </c>
      <c r="G24" s="133">
        <v>1</v>
      </c>
      <c r="H24" s="178"/>
      <c r="I24" s="35"/>
      <c r="J24" s="35"/>
      <c r="K24" s="35"/>
    </row>
    <row r="25" spans="1:11" ht="26.45" customHeight="1" x14ac:dyDescent="0.2">
      <c r="A25" s="29"/>
      <c r="B25" s="34" t="s">
        <v>2208</v>
      </c>
      <c r="C25" s="35">
        <v>4000</v>
      </c>
      <c r="D25" s="35">
        <v>2300</v>
      </c>
      <c r="E25" s="35">
        <v>1200</v>
      </c>
      <c r="F25" s="71">
        <v>1</v>
      </c>
      <c r="G25" s="133">
        <v>1</v>
      </c>
      <c r="H25" s="195"/>
      <c r="I25" s="36"/>
      <c r="J25" s="36"/>
      <c r="K25" s="36"/>
    </row>
    <row r="26" spans="1:11" ht="26.45" customHeight="1" x14ac:dyDescent="0.2">
      <c r="A26" s="29"/>
      <c r="B26" s="34" t="s">
        <v>2209</v>
      </c>
      <c r="C26" s="35">
        <v>4500</v>
      </c>
      <c r="D26" s="35">
        <v>2300</v>
      </c>
      <c r="E26" s="35">
        <v>1200</v>
      </c>
      <c r="F26" s="71">
        <v>1</v>
      </c>
      <c r="G26" s="133">
        <v>1</v>
      </c>
      <c r="H26" s="178"/>
      <c r="I26" s="35"/>
      <c r="J26" s="35"/>
      <c r="K26" s="35"/>
    </row>
    <row r="27" spans="1:11" ht="26.45" customHeight="1" x14ac:dyDescent="0.2">
      <c r="A27" s="29"/>
      <c r="B27" s="34" t="s">
        <v>2210</v>
      </c>
      <c r="C27" s="35">
        <v>3500</v>
      </c>
      <c r="D27" s="35">
        <v>2000</v>
      </c>
      <c r="E27" s="35">
        <v>1000</v>
      </c>
      <c r="F27" s="71">
        <v>1</v>
      </c>
      <c r="G27" s="133">
        <v>1</v>
      </c>
      <c r="H27" s="178"/>
      <c r="I27" s="35"/>
      <c r="J27" s="35"/>
      <c r="K27" s="35"/>
    </row>
    <row r="28" spans="1:11" ht="26.45" customHeight="1" x14ac:dyDescent="0.2">
      <c r="A28" s="29"/>
      <c r="B28" s="34" t="s">
        <v>2211</v>
      </c>
      <c r="C28" s="35">
        <v>3500</v>
      </c>
      <c r="D28" s="35">
        <v>2000</v>
      </c>
      <c r="E28" s="35">
        <v>1000</v>
      </c>
      <c r="F28" s="71">
        <v>1</v>
      </c>
      <c r="G28" s="133">
        <v>1</v>
      </c>
      <c r="H28" s="178"/>
      <c r="I28" s="35"/>
      <c r="J28" s="35"/>
      <c r="K28" s="35"/>
    </row>
    <row r="29" spans="1:11" ht="26.45" customHeight="1" x14ac:dyDescent="0.2">
      <c r="A29" s="29"/>
      <c r="B29" s="34" t="s">
        <v>2212</v>
      </c>
      <c r="C29" s="35">
        <v>3500</v>
      </c>
      <c r="D29" s="35">
        <v>1500</v>
      </c>
      <c r="E29" s="35">
        <v>1000</v>
      </c>
      <c r="F29" s="71">
        <v>1</v>
      </c>
      <c r="G29" s="133">
        <v>1</v>
      </c>
      <c r="H29" s="178"/>
      <c r="I29" s="35"/>
      <c r="J29" s="35"/>
      <c r="K29" s="35"/>
    </row>
    <row r="30" spans="1:11" ht="26.45" customHeight="1" x14ac:dyDescent="0.2">
      <c r="A30" s="29"/>
      <c r="B30" s="54" t="s">
        <v>2213</v>
      </c>
      <c r="C30" s="35">
        <v>6000</v>
      </c>
      <c r="D30" s="35">
        <v>3000</v>
      </c>
      <c r="E30" s="35">
        <v>1600</v>
      </c>
      <c r="F30" s="71">
        <v>1</v>
      </c>
      <c r="G30" s="133">
        <v>1</v>
      </c>
      <c r="H30" s="178"/>
      <c r="I30" s="35"/>
      <c r="J30" s="35"/>
      <c r="K30" s="35"/>
    </row>
    <row r="31" spans="1:11" ht="26.45" customHeight="1" x14ac:dyDescent="0.2">
      <c r="A31" s="29"/>
      <c r="B31" s="34" t="s">
        <v>2214</v>
      </c>
      <c r="C31" s="35">
        <v>6500</v>
      </c>
      <c r="D31" s="35">
        <v>3500</v>
      </c>
      <c r="E31" s="35">
        <v>2000</v>
      </c>
      <c r="F31" s="71">
        <v>1</v>
      </c>
      <c r="G31" s="133">
        <v>1</v>
      </c>
      <c r="H31" s="178"/>
      <c r="I31" s="35"/>
      <c r="J31" s="35"/>
      <c r="K31" s="35"/>
    </row>
    <row r="32" spans="1:11" ht="26.45" customHeight="1" x14ac:dyDescent="0.2">
      <c r="A32" s="29"/>
      <c r="B32" s="54" t="s">
        <v>2215</v>
      </c>
      <c r="C32" s="35">
        <v>6000</v>
      </c>
      <c r="D32" s="35">
        <v>3000</v>
      </c>
      <c r="E32" s="35">
        <v>1600</v>
      </c>
      <c r="F32" s="71">
        <v>1</v>
      </c>
      <c r="G32" s="133">
        <v>1</v>
      </c>
      <c r="H32" s="178"/>
      <c r="I32" s="35"/>
      <c r="J32" s="35"/>
      <c r="K32" s="35"/>
    </row>
    <row r="33" spans="1:11" ht="26.45" customHeight="1" x14ac:dyDescent="0.2">
      <c r="A33" s="29"/>
      <c r="B33" s="34" t="s">
        <v>2216</v>
      </c>
      <c r="C33" s="35">
        <v>6500</v>
      </c>
      <c r="D33" s="35">
        <v>3400</v>
      </c>
      <c r="E33" s="35">
        <v>1700</v>
      </c>
      <c r="F33" s="71">
        <v>1</v>
      </c>
      <c r="G33" s="133">
        <v>1</v>
      </c>
      <c r="H33" s="178"/>
      <c r="I33" s="35"/>
      <c r="J33" s="35"/>
      <c r="K33" s="35"/>
    </row>
    <row r="34" spans="1:11" ht="26.45" customHeight="1" x14ac:dyDescent="0.2">
      <c r="A34" s="29"/>
      <c r="B34" s="34" t="s">
        <v>2217</v>
      </c>
      <c r="C34" s="35">
        <v>3500</v>
      </c>
      <c r="D34" s="35">
        <v>1500</v>
      </c>
      <c r="E34" s="35">
        <v>1000</v>
      </c>
      <c r="F34" s="71">
        <v>1</v>
      </c>
      <c r="G34" s="133">
        <v>1</v>
      </c>
      <c r="H34" s="178"/>
      <c r="I34" s="35"/>
      <c r="J34" s="35"/>
      <c r="K34" s="35"/>
    </row>
    <row r="35" spans="1:11" ht="26.45" customHeight="1" x14ac:dyDescent="0.2">
      <c r="A35" s="29"/>
      <c r="B35" s="34" t="s">
        <v>2218</v>
      </c>
      <c r="C35" s="35">
        <v>3500</v>
      </c>
      <c r="D35" s="35">
        <v>2000</v>
      </c>
      <c r="E35" s="35">
        <v>1000</v>
      </c>
      <c r="F35" s="71">
        <v>1</v>
      </c>
      <c r="G35" s="133">
        <v>1</v>
      </c>
      <c r="H35" s="178"/>
      <c r="I35" s="35"/>
      <c r="J35" s="35"/>
      <c r="K35" s="35"/>
    </row>
    <row r="36" spans="1:11" ht="26.45" customHeight="1" x14ac:dyDescent="0.2">
      <c r="A36" s="29"/>
      <c r="B36" s="34" t="s">
        <v>2219</v>
      </c>
      <c r="C36" s="35">
        <v>3000</v>
      </c>
      <c r="D36" s="35">
        <v>1500</v>
      </c>
      <c r="E36" s="35">
        <v>1000</v>
      </c>
      <c r="F36" s="71">
        <v>1</v>
      </c>
      <c r="G36" s="133">
        <v>1</v>
      </c>
      <c r="H36" s="178"/>
      <c r="I36" s="35"/>
      <c r="J36" s="35"/>
      <c r="K36" s="35"/>
    </row>
    <row r="37" spans="1:11" ht="26.45" customHeight="1" x14ac:dyDescent="0.2">
      <c r="A37" s="29">
        <v>5</v>
      </c>
      <c r="B37" s="31" t="s">
        <v>2220</v>
      </c>
      <c r="C37" s="35">
        <v>3500</v>
      </c>
      <c r="D37" s="36"/>
      <c r="E37" s="36"/>
      <c r="F37" s="71">
        <v>1</v>
      </c>
      <c r="G37" s="133">
        <v>1</v>
      </c>
      <c r="H37" s="178"/>
      <c r="I37" s="35"/>
      <c r="J37" s="35"/>
      <c r="K37" s="35"/>
    </row>
    <row r="38" spans="1:11" ht="26.45" customHeight="1" x14ac:dyDescent="0.2">
      <c r="A38" s="29">
        <v>6</v>
      </c>
      <c r="B38" s="31" t="s">
        <v>800</v>
      </c>
      <c r="C38" s="36"/>
      <c r="D38" s="36"/>
      <c r="E38" s="36"/>
      <c r="F38" s="35"/>
      <c r="G38" s="133"/>
      <c r="H38" s="178"/>
      <c r="I38" s="35"/>
      <c r="J38" s="35"/>
      <c r="K38" s="35"/>
    </row>
    <row r="39" spans="1:11" ht="26.45" customHeight="1" x14ac:dyDescent="0.2">
      <c r="A39" s="29"/>
      <c r="B39" s="34" t="s">
        <v>78</v>
      </c>
      <c r="C39" s="35">
        <v>2500</v>
      </c>
      <c r="D39" s="36"/>
      <c r="E39" s="36"/>
      <c r="F39" s="71">
        <v>1</v>
      </c>
      <c r="G39" s="133">
        <v>1.2</v>
      </c>
      <c r="H39" s="178">
        <v>3.96</v>
      </c>
      <c r="I39" s="35"/>
      <c r="J39" s="35" t="s">
        <v>2869</v>
      </c>
      <c r="K39" s="35"/>
    </row>
    <row r="40" spans="1:11" ht="26.45" customHeight="1" x14ac:dyDescent="0.2">
      <c r="A40" s="29"/>
      <c r="B40" s="34" t="s">
        <v>539</v>
      </c>
      <c r="C40" s="35">
        <v>1500</v>
      </c>
      <c r="D40" s="36"/>
      <c r="E40" s="36"/>
      <c r="F40" s="71">
        <v>1</v>
      </c>
      <c r="G40" s="133">
        <v>1.2</v>
      </c>
      <c r="H40" s="178"/>
      <c r="I40" s="35"/>
      <c r="J40" s="35"/>
      <c r="K40" s="35"/>
    </row>
    <row r="41" spans="1:11" ht="26.45" customHeight="1" x14ac:dyDescent="0.2">
      <c r="A41" s="29"/>
      <c r="B41" s="34" t="s">
        <v>80</v>
      </c>
      <c r="C41" s="35">
        <v>1000</v>
      </c>
      <c r="D41" s="36"/>
      <c r="E41" s="36"/>
      <c r="F41" s="71">
        <v>1</v>
      </c>
      <c r="G41" s="133">
        <v>1.2</v>
      </c>
      <c r="H41" s="178">
        <v>4.83</v>
      </c>
      <c r="I41" s="35"/>
      <c r="J41" s="35" t="s">
        <v>2869</v>
      </c>
      <c r="K41" s="35"/>
    </row>
  </sheetData>
  <autoFilter ref="A3:K41" xr:uid="{00000000-0009-0000-0000-00000B000000}"/>
  <mergeCells count="10">
    <mergeCell ref="K2:K3"/>
    <mergeCell ref="H2:H3"/>
    <mergeCell ref="I2:I3"/>
    <mergeCell ref="J2:J3"/>
    <mergeCell ref="F2:F3"/>
    <mergeCell ref="A1:E1"/>
    <mergeCell ref="A2:A3"/>
    <mergeCell ref="B2:B3"/>
    <mergeCell ref="C2:E2"/>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fitToPage="1"/>
  </sheetPr>
  <dimension ref="A1:L39"/>
  <sheetViews>
    <sheetView tabSelected="1" view="pageBreakPreview" zoomScale="60" zoomScaleNormal="70" workbookViewId="0">
      <selection activeCell="T10" sqref="T10"/>
    </sheetView>
  </sheetViews>
  <sheetFormatPr defaultColWidth="8.875" defaultRowHeight="14.25" x14ac:dyDescent="0.2"/>
  <cols>
    <col min="1" max="1" width="7.75" style="28" customWidth="1"/>
    <col min="2" max="2" width="48.875" style="28" customWidth="1"/>
    <col min="3" max="5" width="0" style="28" hidden="1" customWidth="1"/>
    <col min="6" max="6" width="17.125" style="28" hidden="1" customWidth="1"/>
    <col min="7" max="7" width="17.125" style="28" customWidth="1"/>
    <col min="8" max="8" width="14.875" style="196" hidden="1" customWidth="1"/>
    <col min="9" max="9" width="13.25" style="28" hidden="1" customWidth="1"/>
    <col min="10" max="10" width="17.125" style="28" hidden="1" customWidth="1"/>
    <col min="11" max="11" width="12.25" style="28" hidden="1" customWidth="1"/>
    <col min="12" max="16384" width="8.875" style="28"/>
  </cols>
  <sheetData>
    <row r="1" spans="1:11" ht="28.15" customHeight="1" x14ac:dyDescent="0.2">
      <c r="A1" s="358" t="s">
        <v>2221</v>
      </c>
      <c r="B1" s="359"/>
      <c r="C1" s="359"/>
      <c r="D1" s="359"/>
      <c r="E1" s="360"/>
      <c r="F1" s="73"/>
      <c r="G1" s="73"/>
      <c r="H1" s="194"/>
      <c r="I1" s="73"/>
      <c r="J1" s="73"/>
      <c r="K1" s="105"/>
    </row>
    <row r="2" spans="1:11" ht="27" customHeight="1" x14ac:dyDescent="0.2">
      <c r="A2" s="349" t="s">
        <v>0</v>
      </c>
      <c r="B2" s="350" t="s">
        <v>1</v>
      </c>
      <c r="C2" s="349" t="s">
        <v>2846</v>
      </c>
      <c r="D2" s="349"/>
      <c r="E2" s="349"/>
      <c r="F2" s="349" t="s">
        <v>2839</v>
      </c>
      <c r="G2" s="361" t="s">
        <v>2843</v>
      </c>
      <c r="H2" s="372" t="s">
        <v>2851</v>
      </c>
      <c r="I2" s="349" t="s">
        <v>2840</v>
      </c>
      <c r="J2" s="350" t="s">
        <v>2841</v>
      </c>
      <c r="K2" s="349" t="s">
        <v>2850</v>
      </c>
    </row>
    <row r="3" spans="1:11" ht="27" customHeight="1" x14ac:dyDescent="0.2">
      <c r="A3" s="349"/>
      <c r="B3" s="350"/>
      <c r="C3" s="29" t="s">
        <v>3</v>
      </c>
      <c r="D3" s="29" t="s">
        <v>4</v>
      </c>
      <c r="E3" s="29" t="s">
        <v>5</v>
      </c>
      <c r="F3" s="349"/>
      <c r="G3" s="362"/>
      <c r="H3" s="372"/>
      <c r="I3" s="349"/>
      <c r="J3" s="350"/>
      <c r="K3" s="349"/>
    </row>
    <row r="4" spans="1:11" ht="30.6" customHeight="1" x14ac:dyDescent="0.2">
      <c r="A4" s="29">
        <v>1</v>
      </c>
      <c r="B4" s="31" t="s">
        <v>2222</v>
      </c>
      <c r="C4" s="36"/>
      <c r="D4" s="36"/>
      <c r="E4" s="36"/>
      <c r="F4" s="36"/>
      <c r="G4" s="36"/>
      <c r="H4" s="195"/>
      <c r="I4" s="36"/>
      <c r="J4" s="36"/>
      <c r="K4" s="36"/>
    </row>
    <row r="5" spans="1:11" ht="30.6" customHeight="1" x14ac:dyDescent="0.2">
      <c r="A5" s="29"/>
      <c r="B5" s="34" t="s">
        <v>2223</v>
      </c>
      <c r="C5" s="35">
        <v>12000</v>
      </c>
      <c r="D5" s="35">
        <v>6000</v>
      </c>
      <c r="E5" s="35">
        <v>3000</v>
      </c>
      <c r="F5" s="75">
        <v>1</v>
      </c>
      <c r="G5" s="75">
        <v>1</v>
      </c>
      <c r="H5" s="178"/>
      <c r="I5" s="35"/>
      <c r="J5" s="35"/>
      <c r="K5" s="35"/>
    </row>
    <row r="6" spans="1:11" ht="30.6" customHeight="1" x14ac:dyDescent="0.2">
      <c r="A6" s="29">
        <v>2</v>
      </c>
      <c r="B6" s="31" t="s">
        <v>2224</v>
      </c>
      <c r="C6" s="36"/>
      <c r="D6" s="36"/>
      <c r="E6" s="36"/>
      <c r="F6" s="36"/>
      <c r="G6" s="36"/>
      <c r="H6" s="195"/>
      <c r="I6" s="36"/>
      <c r="J6" s="36"/>
      <c r="K6" s="36"/>
    </row>
    <row r="7" spans="1:11" ht="38.450000000000003" customHeight="1" x14ac:dyDescent="0.2">
      <c r="A7" s="29"/>
      <c r="B7" s="34" t="s">
        <v>2225</v>
      </c>
      <c r="C7" s="35">
        <v>9000</v>
      </c>
      <c r="D7" s="35">
        <v>4500</v>
      </c>
      <c r="E7" s="35">
        <v>2300</v>
      </c>
      <c r="F7" s="75">
        <v>1</v>
      </c>
      <c r="G7" s="75">
        <v>1</v>
      </c>
      <c r="H7" s="178"/>
      <c r="I7" s="35"/>
      <c r="J7" s="35"/>
      <c r="K7" s="35"/>
    </row>
    <row r="8" spans="1:11" ht="38.450000000000003" customHeight="1" x14ac:dyDescent="0.2">
      <c r="A8" s="29"/>
      <c r="B8" s="34" t="s">
        <v>2226</v>
      </c>
      <c r="C8" s="35">
        <v>8000</v>
      </c>
      <c r="D8" s="35">
        <v>4000</v>
      </c>
      <c r="E8" s="35">
        <v>2000</v>
      </c>
      <c r="F8" s="75">
        <v>1</v>
      </c>
      <c r="G8" s="75">
        <v>1</v>
      </c>
      <c r="H8" s="178"/>
      <c r="I8" s="35"/>
      <c r="J8" s="35"/>
      <c r="K8" s="35"/>
    </row>
    <row r="9" spans="1:11" ht="38.25" customHeight="1" x14ac:dyDescent="0.2">
      <c r="A9" s="29"/>
      <c r="B9" s="34" t="s">
        <v>2227</v>
      </c>
      <c r="C9" s="35">
        <v>8000</v>
      </c>
      <c r="D9" s="35">
        <v>4000</v>
      </c>
      <c r="E9" s="35">
        <v>2000</v>
      </c>
      <c r="F9" s="75">
        <v>1</v>
      </c>
      <c r="G9" s="75">
        <v>1</v>
      </c>
      <c r="H9" s="195"/>
      <c r="I9" s="36"/>
      <c r="J9" s="36"/>
      <c r="K9" s="36"/>
    </row>
    <row r="10" spans="1:11" ht="32.25" customHeight="1" x14ac:dyDescent="0.2">
      <c r="A10" s="29">
        <v>3</v>
      </c>
      <c r="B10" s="31" t="s">
        <v>2228</v>
      </c>
      <c r="C10" s="36"/>
      <c r="D10" s="36"/>
      <c r="E10" s="36"/>
      <c r="F10" s="35"/>
      <c r="G10" s="35"/>
      <c r="H10" s="178"/>
      <c r="I10" s="35"/>
      <c r="J10" s="35"/>
      <c r="K10" s="35"/>
    </row>
    <row r="11" spans="1:11" ht="32.25" customHeight="1" x14ac:dyDescent="0.2">
      <c r="A11" s="29"/>
      <c r="B11" s="34" t="s">
        <v>2229</v>
      </c>
      <c r="C11" s="35">
        <v>6000</v>
      </c>
      <c r="D11" s="35">
        <v>3000</v>
      </c>
      <c r="E11" s="35">
        <v>1500</v>
      </c>
      <c r="F11" s="75">
        <v>1</v>
      </c>
      <c r="G11" s="75">
        <v>1.2</v>
      </c>
      <c r="H11" s="178">
        <f>9000/C11</f>
        <v>1.5</v>
      </c>
      <c r="I11" s="35"/>
      <c r="J11" s="35" t="s">
        <v>2859</v>
      </c>
      <c r="K11" s="35"/>
    </row>
    <row r="12" spans="1:11" ht="32.25" customHeight="1" x14ac:dyDescent="0.2">
      <c r="A12" s="29">
        <v>4</v>
      </c>
      <c r="B12" s="31" t="s">
        <v>29</v>
      </c>
      <c r="C12" s="36"/>
      <c r="D12" s="36"/>
      <c r="E12" s="36"/>
      <c r="F12" s="35"/>
      <c r="G12" s="35"/>
      <c r="H12" s="178"/>
      <c r="I12" s="35"/>
      <c r="J12" s="35"/>
      <c r="K12" s="35"/>
    </row>
    <row r="13" spans="1:11" ht="32.25" customHeight="1" x14ac:dyDescent="0.2">
      <c r="A13" s="29"/>
      <c r="B13" s="34" t="s">
        <v>2045</v>
      </c>
      <c r="C13" s="35">
        <v>5000</v>
      </c>
      <c r="D13" s="35">
        <v>2800</v>
      </c>
      <c r="E13" s="35">
        <v>1500</v>
      </c>
      <c r="F13" s="75">
        <v>1</v>
      </c>
      <c r="G13" s="75">
        <v>1.2</v>
      </c>
      <c r="H13" s="178">
        <f>8000/C13</f>
        <v>1.6</v>
      </c>
      <c r="I13" s="35"/>
      <c r="J13" s="35" t="s">
        <v>2870</v>
      </c>
      <c r="K13" s="35"/>
    </row>
    <row r="14" spans="1:11" ht="32.25" customHeight="1" x14ac:dyDescent="0.2">
      <c r="A14" s="29"/>
      <c r="B14" s="34" t="s">
        <v>2230</v>
      </c>
      <c r="C14" s="35">
        <v>5000</v>
      </c>
      <c r="D14" s="35">
        <v>2500</v>
      </c>
      <c r="E14" s="35">
        <v>1300</v>
      </c>
      <c r="F14" s="75">
        <v>1</v>
      </c>
      <c r="G14" s="75">
        <v>1</v>
      </c>
      <c r="H14" s="195"/>
      <c r="I14" s="36"/>
      <c r="J14" s="36"/>
      <c r="K14" s="36"/>
    </row>
    <row r="15" spans="1:11" ht="32.25" customHeight="1" x14ac:dyDescent="0.2">
      <c r="A15" s="29"/>
      <c r="B15" s="34" t="s">
        <v>2231</v>
      </c>
      <c r="C15" s="35">
        <v>4000</v>
      </c>
      <c r="D15" s="35">
        <v>2000</v>
      </c>
      <c r="E15" s="35">
        <v>1000</v>
      </c>
      <c r="F15" s="75">
        <v>1</v>
      </c>
      <c r="G15" s="75">
        <v>1</v>
      </c>
      <c r="H15" s="178"/>
      <c r="I15" s="35"/>
      <c r="J15" s="35"/>
      <c r="K15" s="35"/>
    </row>
    <row r="16" spans="1:11" ht="43.5" customHeight="1" x14ac:dyDescent="0.2">
      <c r="A16" s="29"/>
      <c r="B16" s="34" t="s">
        <v>2232</v>
      </c>
      <c r="C16" s="35">
        <v>4500</v>
      </c>
      <c r="D16" s="35">
        <v>2500</v>
      </c>
      <c r="E16" s="35">
        <v>1300</v>
      </c>
      <c r="F16" s="75">
        <v>1</v>
      </c>
      <c r="G16" s="75">
        <v>1.2</v>
      </c>
      <c r="H16" s="178">
        <f>7500/C16</f>
        <v>1.6666666666666667</v>
      </c>
      <c r="I16" s="35"/>
      <c r="J16" s="35" t="s">
        <v>2859</v>
      </c>
      <c r="K16" s="35"/>
    </row>
    <row r="17" spans="1:11" ht="30.6" customHeight="1" x14ac:dyDescent="0.2">
      <c r="A17" s="29"/>
      <c r="B17" s="34" t="s">
        <v>2233</v>
      </c>
      <c r="C17" s="35">
        <v>5000</v>
      </c>
      <c r="D17" s="35">
        <v>2500</v>
      </c>
      <c r="E17" s="35">
        <v>1300</v>
      </c>
      <c r="F17" s="75">
        <v>1</v>
      </c>
      <c r="G17" s="75">
        <v>1</v>
      </c>
      <c r="H17" s="178"/>
      <c r="I17" s="35"/>
      <c r="J17" s="35"/>
      <c r="K17" s="35"/>
    </row>
    <row r="18" spans="1:11" ht="30.6" customHeight="1" x14ac:dyDescent="0.2">
      <c r="A18" s="29"/>
      <c r="B18" s="34" t="s">
        <v>2234</v>
      </c>
      <c r="C18" s="35">
        <v>4500</v>
      </c>
      <c r="D18" s="35">
        <v>2500</v>
      </c>
      <c r="E18" s="35">
        <v>1300</v>
      </c>
      <c r="F18" s="75">
        <v>1</v>
      </c>
      <c r="G18" s="75">
        <v>1</v>
      </c>
      <c r="H18" s="178"/>
      <c r="I18" s="35"/>
      <c r="J18" s="35"/>
      <c r="K18" s="35"/>
    </row>
    <row r="19" spans="1:11" ht="38.450000000000003" customHeight="1" x14ac:dyDescent="0.2">
      <c r="A19" s="29"/>
      <c r="B19" s="34" t="s">
        <v>2235</v>
      </c>
      <c r="C19" s="35">
        <v>3600</v>
      </c>
      <c r="D19" s="35">
        <v>2100</v>
      </c>
      <c r="E19" s="35">
        <v>1100</v>
      </c>
      <c r="F19" s="75">
        <v>1</v>
      </c>
      <c r="G19" s="75">
        <v>1</v>
      </c>
      <c r="H19" s="178"/>
      <c r="I19" s="35"/>
      <c r="J19" s="35"/>
      <c r="K19" s="35"/>
    </row>
    <row r="20" spans="1:11" ht="38.450000000000003" customHeight="1" x14ac:dyDescent="0.2">
      <c r="A20" s="29"/>
      <c r="B20" s="34" t="s">
        <v>2236</v>
      </c>
      <c r="C20" s="35">
        <v>3000</v>
      </c>
      <c r="D20" s="35">
        <v>1500</v>
      </c>
      <c r="E20" s="35">
        <v>1000</v>
      </c>
      <c r="F20" s="75">
        <v>1</v>
      </c>
      <c r="G20" s="75">
        <v>1</v>
      </c>
      <c r="H20" s="195"/>
      <c r="I20" s="36"/>
      <c r="J20" s="36"/>
      <c r="K20" s="36"/>
    </row>
    <row r="21" spans="1:11" ht="38.450000000000003" customHeight="1" x14ac:dyDescent="0.2">
      <c r="A21" s="29"/>
      <c r="B21" s="34" t="s">
        <v>2237</v>
      </c>
      <c r="C21" s="35">
        <v>5000</v>
      </c>
      <c r="D21" s="35">
        <v>2500</v>
      </c>
      <c r="E21" s="35">
        <v>1300</v>
      </c>
      <c r="F21" s="75">
        <v>1</v>
      </c>
      <c r="G21" s="75">
        <v>1</v>
      </c>
      <c r="H21" s="178"/>
      <c r="I21" s="35"/>
      <c r="J21" s="35"/>
      <c r="K21" s="35"/>
    </row>
    <row r="22" spans="1:11" ht="38.450000000000003" customHeight="1" x14ac:dyDescent="0.2">
      <c r="A22" s="29"/>
      <c r="B22" s="34" t="s">
        <v>2238</v>
      </c>
      <c r="C22" s="35">
        <v>4000</v>
      </c>
      <c r="D22" s="35">
        <v>2000</v>
      </c>
      <c r="E22" s="35">
        <v>1000</v>
      </c>
      <c r="F22" s="75">
        <v>1</v>
      </c>
      <c r="G22" s="75">
        <v>1</v>
      </c>
      <c r="H22" s="178"/>
      <c r="I22" s="35"/>
      <c r="J22" s="35"/>
      <c r="K22" s="35"/>
    </row>
    <row r="23" spans="1:11" ht="30.6" customHeight="1" x14ac:dyDescent="0.2">
      <c r="A23" s="29"/>
      <c r="B23" s="34" t="s">
        <v>2239</v>
      </c>
      <c r="C23" s="35">
        <v>3000</v>
      </c>
      <c r="D23" s="35">
        <v>1500</v>
      </c>
      <c r="E23" s="35">
        <v>1000</v>
      </c>
      <c r="F23" s="75">
        <v>1</v>
      </c>
      <c r="G23" s="75">
        <v>1</v>
      </c>
      <c r="H23" s="178"/>
      <c r="I23" s="35"/>
      <c r="J23" s="35"/>
      <c r="K23" s="35"/>
    </row>
    <row r="24" spans="1:11" ht="38.450000000000003" customHeight="1" x14ac:dyDescent="0.2">
      <c r="A24" s="31"/>
      <c r="B24" s="34" t="s">
        <v>2240</v>
      </c>
      <c r="C24" s="35">
        <v>4500</v>
      </c>
      <c r="D24" s="35">
        <v>2500</v>
      </c>
      <c r="E24" s="35">
        <v>1300</v>
      </c>
      <c r="F24" s="75">
        <v>1</v>
      </c>
      <c r="G24" s="75">
        <v>1</v>
      </c>
      <c r="H24" s="178"/>
      <c r="I24" s="35"/>
      <c r="J24" s="35"/>
      <c r="K24" s="35"/>
    </row>
    <row r="25" spans="1:11" ht="38.450000000000003" customHeight="1" x14ac:dyDescent="0.2">
      <c r="A25" s="29"/>
      <c r="B25" s="34" t="s">
        <v>2241</v>
      </c>
      <c r="C25" s="35">
        <v>5000</v>
      </c>
      <c r="D25" s="35">
        <v>2500</v>
      </c>
      <c r="E25" s="35">
        <v>1300</v>
      </c>
      <c r="F25" s="75">
        <v>1</v>
      </c>
      <c r="G25" s="75">
        <v>1</v>
      </c>
      <c r="H25" s="195"/>
      <c r="I25" s="36"/>
      <c r="J25" s="36"/>
      <c r="K25" s="36"/>
    </row>
    <row r="26" spans="1:11" ht="38.450000000000003" customHeight="1" x14ac:dyDescent="0.2">
      <c r="A26" s="29"/>
      <c r="B26" s="34" t="s">
        <v>2242</v>
      </c>
      <c r="C26" s="35">
        <v>3000</v>
      </c>
      <c r="D26" s="35">
        <v>1500</v>
      </c>
      <c r="E26" s="35">
        <v>1000</v>
      </c>
      <c r="F26" s="75">
        <v>1</v>
      </c>
      <c r="G26" s="75">
        <v>1</v>
      </c>
      <c r="H26" s="178"/>
      <c r="I26" s="35"/>
      <c r="J26" s="35"/>
      <c r="K26" s="35"/>
    </row>
    <row r="27" spans="1:11" ht="30.6" customHeight="1" x14ac:dyDescent="0.2">
      <c r="A27" s="29"/>
      <c r="B27" s="34" t="s">
        <v>2243</v>
      </c>
      <c r="C27" s="35">
        <v>3000</v>
      </c>
      <c r="D27" s="35">
        <v>1500</v>
      </c>
      <c r="E27" s="35">
        <v>1000</v>
      </c>
      <c r="F27" s="75">
        <v>1</v>
      </c>
      <c r="G27" s="75">
        <v>1</v>
      </c>
      <c r="H27" s="178"/>
      <c r="I27" s="35"/>
      <c r="J27" s="35"/>
      <c r="K27" s="35"/>
    </row>
    <row r="28" spans="1:11" ht="38.450000000000003" customHeight="1" x14ac:dyDescent="0.2">
      <c r="A28" s="29"/>
      <c r="B28" s="34" t="s">
        <v>2244</v>
      </c>
      <c r="C28" s="35">
        <v>4000</v>
      </c>
      <c r="D28" s="35">
        <v>2000</v>
      </c>
      <c r="E28" s="35">
        <v>1000</v>
      </c>
      <c r="F28" s="75">
        <v>1</v>
      </c>
      <c r="G28" s="75">
        <v>1</v>
      </c>
      <c r="H28" s="178"/>
      <c r="I28" s="35"/>
      <c r="J28" s="35"/>
      <c r="K28" s="35"/>
    </row>
    <row r="29" spans="1:11" ht="30.6" customHeight="1" x14ac:dyDescent="0.2">
      <c r="A29" s="29">
        <v>5</v>
      </c>
      <c r="B29" s="31" t="s">
        <v>2245</v>
      </c>
      <c r="C29" s="35">
        <v>2500</v>
      </c>
      <c r="D29" s="35">
        <v>1500</v>
      </c>
      <c r="E29" s="35">
        <v>1000</v>
      </c>
      <c r="F29" s="75">
        <v>1</v>
      </c>
      <c r="G29" s="75">
        <v>1</v>
      </c>
      <c r="H29" s="178"/>
      <c r="I29" s="35"/>
      <c r="J29" s="35"/>
      <c r="K29" s="35"/>
    </row>
    <row r="30" spans="1:11" ht="30.6" customHeight="1" x14ac:dyDescent="0.2">
      <c r="A30" s="29">
        <v>6</v>
      </c>
      <c r="B30" s="31" t="s">
        <v>2246</v>
      </c>
      <c r="C30" s="36"/>
      <c r="D30" s="36"/>
      <c r="E30" s="36"/>
      <c r="F30" s="35"/>
      <c r="G30" s="35"/>
      <c r="H30" s="178"/>
      <c r="I30" s="35"/>
      <c r="J30" s="35"/>
      <c r="K30" s="35"/>
    </row>
    <row r="31" spans="1:11" ht="30.6" customHeight="1" x14ac:dyDescent="0.2">
      <c r="A31" s="29"/>
      <c r="B31" s="34" t="s">
        <v>2247</v>
      </c>
      <c r="C31" s="35">
        <v>6000</v>
      </c>
      <c r="D31" s="35">
        <v>3000</v>
      </c>
      <c r="E31" s="35">
        <v>1500</v>
      </c>
      <c r="F31" s="75">
        <v>1</v>
      </c>
      <c r="G31" s="75">
        <v>1</v>
      </c>
      <c r="H31" s="178"/>
      <c r="I31" s="35"/>
      <c r="J31" s="35"/>
      <c r="K31" s="35"/>
    </row>
    <row r="32" spans="1:11" ht="30.6" customHeight="1" x14ac:dyDescent="0.2">
      <c r="A32" s="29"/>
      <c r="B32" s="34" t="s">
        <v>2248</v>
      </c>
      <c r="C32" s="35">
        <v>5000</v>
      </c>
      <c r="D32" s="35">
        <v>2500</v>
      </c>
      <c r="E32" s="35">
        <v>1250</v>
      </c>
      <c r="F32" s="75">
        <v>1</v>
      </c>
      <c r="G32" s="75">
        <v>1</v>
      </c>
      <c r="H32" s="178"/>
      <c r="I32" s="35"/>
      <c r="J32" s="35"/>
      <c r="K32" s="35"/>
    </row>
    <row r="33" spans="1:11" ht="30.6" customHeight="1" x14ac:dyDescent="0.2">
      <c r="A33" s="29">
        <v>7</v>
      </c>
      <c r="B33" s="31" t="s">
        <v>2249</v>
      </c>
      <c r="C33" s="36"/>
      <c r="D33" s="36"/>
      <c r="E33" s="36"/>
      <c r="F33" s="35"/>
      <c r="G33" s="35"/>
      <c r="H33" s="178"/>
      <c r="I33" s="35"/>
      <c r="J33" s="35"/>
      <c r="K33" s="35"/>
    </row>
    <row r="34" spans="1:11" ht="30.6" customHeight="1" x14ac:dyDescent="0.2">
      <c r="A34" s="29"/>
      <c r="B34" s="34" t="s">
        <v>814</v>
      </c>
      <c r="C34" s="35">
        <v>5000</v>
      </c>
      <c r="D34" s="35">
        <v>2500</v>
      </c>
      <c r="E34" s="35">
        <v>1250</v>
      </c>
      <c r="F34" s="75">
        <v>1</v>
      </c>
      <c r="G34" s="75">
        <v>1</v>
      </c>
      <c r="H34" s="178"/>
      <c r="I34" s="35"/>
      <c r="J34" s="35" t="s">
        <v>2867</v>
      </c>
      <c r="K34" s="35"/>
    </row>
    <row r="35" spans="1:11" ht="30.6" customHeight="1" x14ac:dyDescent="0.2">
      <c r="A35" s="29"/>
      <c r="B35" s="34" t="s">
        <v>2250</v>
      </c>
      <c r="C35" s="35">
        <v>4000</v>
      </c>
      <c r="D35" s="35">
        <v>2000</v>
      </c>
      <c r="E35" s="35">
        <v>1000</v>
      </c>
      <c r="F35" s="75">
        <v>1</v>
      </c>
      <c r="G35" s="75">
        <v>1</v>
      </c>
      <c r="H35" s="178"/>
      <c r="I35" s="35"/>
      <c r="J35" s="35" t="s">
        <v>2867</v>
      </c>
      <c r="K35" s="35"/>
    </row>
    <row r="36" spans="1:11" ht="30.6" customHeight="1" x14ac:dyDescent="0.2">
      <c r="A36" s="29">
        <v>8</v>
      </c>
      <c r="B36" s="31" t="s">
        <v>77</v>
      </c>
      <c r="C36" s="36"/>
      <c r="D36" s="36"/>
      <c r="E36" s="36"/>
      <c r="F36" s="35"/>
      <c r="G36" s="35"/>
      <c r="H36" s="178"/>
      <c r="I36" s="35"/>
      <c r="J36" s="35"/>
      <c r="K36" s="35"/>
    </row>
    <row r="37" spans="1:11" ht="27" customHeight="1" x14ac:dyDescent="0.2">
      <c r="A37" s="29"/>
      <c r="B37" s="34" t="s">
        <v>78</v>
      </c>
      <c r="C37" s="35">
        <v>2500</v>
      </c>
      <c r="D37" s="36"/>
      <c r="E37" s="36"/>
      <c r="F37" s="75">
        <v>1</v>
      </c>
      <c r="G37" s="75">
        <v>1.2</v>
      </c>
      <c r="H37" s="178">
        <f>6000/C37</f>
        <v>2.4</v>
      </c>
      <c r="I37" s="35"/>
      <c r="J37" s="221"/>
      <c r="K37" s="35"/>
    </row>
    <row r="38" spans="1:11" ht="27" customHeight="1" x14ac:dyDescent="0.2">
      <c r="A38" s="29"/>
      <c r="B38" s="34" t="s">
        <v>539</v>
      </c>
      <c r="C38" s="35">
        <v>1500</v>
      </c>
      <c r="D38" s="36"/>
      <c r="E38" s="36"/>
      <c r="F38" s="75">
        <v>1</v>
      </c>
      <c r="G38" s="75">
        <v>1.2</v>
      </c>
      <c r="H38" s="178">
        <f>6000/C38</f>
        <v>4</v>
      </c>
      <c r="I38" s="35"/>
      <c r="J38" s="221" t="s">
        <v>2871</v>
      </c>
      <c r="K38" s="35"/>
    </row>
    <row r="39" spans="1:11" ht="27" customHeight="1" x14ac:dyDescent="0.2">
      <c r="A39" s="29"/>
      <c r="B39" s="34" t="s">
        <v>80</v>
      </c>
      <c r="C39" s="35">
        <v>1000</v>
      </c>
      <c r="D39" s="36"/>
      <c r="E39" s="36"/>
      <c r="F39" s="75">
        <v>1</v>
      </c>
      <c r="G39" s="75">
        <v>1.2</v>
      </c>
      <c r="H39" s="178">
        <v>1.5</v>
      </c>
      <c r="I39" s="35"/>
      <c r="J39" s="35" t="s">
        <v>2872</v>
      </c>
      <c r="K39" s="35"/>
    </row>
  </sheetData>
  <autoFilter ref="A3:K3" xr:uid="{00000000-0009-0000-0000-00000C000000}"/>
  <mergeCells count="10">
    <mergeCell ref="K2:K3"/>
    <mergeCell ref="G2:G3"/>
    <mergeCell ref="H2:H3"/>
    <mergeCell ref="I2:I3"/>
    <mergeCell ref="J2:J3"/>
    <mergeCell ref="A1:E1"/>
    <mergeCell ref="A2:A3"/>
    <mergeCell ref="B2:B3"/>
    <mergeCell ref="C2:E2"/>
    <mergeCell ref="F2:F3"/>
  </mergeCells>
  <pageMargins left="0.70866141732283472" right="0.35433070866141736" top="0.55118110236220474" bottom="0.55118110236220474" header="0.31496062992125984" footer="0.31496062992125984"/>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73"/>
  <sheetViews>
    <sheetView tabSelected="1" view="pageBreakPreview" topLeftCell="A31" zoomScale="60" zoomScaleNormal="70" workbookViewId="0">
      <selection activeCell="T10" sqref="T10"/>
    </sheetView>
  </sheetViews>
  <sheetFormatPr defaultColWidth="8.875" defaultRowHeight="15" x14ac:dyDescent="0.2"/>
  <cols>
    <col min="1" max="1" width="7.25" style="28" customWidth="1"/>
    <col min="2" max="2" width="60.125" style="28" customWidth="1"/>
    <col min="3" max="5" width="10.625" style="28" hidden="1" customWidth="1"/>
    <col min="6" max="6" width="8.375" style="28" hidden="1" customWidth="1"/>
    <col min="7" max="7" width="16.125" style="28" customWidth="1"/>
    <col min="8" max="8" width="14.375" style="231" hidden="1" customWidth="1"/>
    <col min="9" max="9" width="14.375" style="232" hidden="1" customWidth="1"/>
    <col min="10" max="10" width="16" style="232" hidden="1" customWidth="1"/>
    <col min="11" max="11" width="12.25" style="227" hidden="1" customWidth="1"/>
    <col min="12" max="16384" width="8.875" style="28"/>
  </cols>
  <sheetData>
    <row r="1" spans="1:11" ht="29.45" customHeight="1" x14ac:dyDescent="0.2">
      <c r="A1" s="352" t="s">
        <v>2251</v>
      </c>
      <c r="B1" s="352"/>
      <c r="C1" s="352"/>
      <c r="D1" s="352"/>
      <c r="E1" s="352"/>
      <c r="F1" s="73"/>
      <c r="G1" s="73"/>
      <c r="H1" s="194"/>
      <c r="I1" s="105"/>
      <c r="J1" s="105"/>
      <c r="K1" s="223"/>
    </row>
    <row r="2" spans="1:11" ht="29.45" customHeight="1" x14ac:dyDescent="0.2">
      <c r="A2" s="349" t="s">
        <v>0</v>
      </c>
      <c r="B2" s="350" t="s">
        <v>1</v>
      </c>
      <c r="C2" s="349" t="s">
        <v>2846</v>
      </c>
      <c r="D2" s="349"/>
      <c r="E2" s="349"/>
      <c r="F2" s="349" t="s">
        <v>2839</v>
      </c>
      <c r="G2" s="361" t="s">
        <v>2843</v>
      </c>
      <c r="H2" s="372" t="s">
        <v>2851</v>
      </c>
      <c r="I2" s="349" t="s">
        <v>2840</v>
      </c>
      <c r="J2" s="350" t="s">
        <v>2841</v>
      </c>
      <c r="K2" s="363" t="s">
        <v>2850</v>
      </c>
    </row>
    <row r="3" spans="1:11" ht="29.45" customHeight="1" x14ac:dyDescent="0.2">
      <c r="A3" s="349"/>
      <c r="B3" s="350"/>
      <c r="C3" s="29" t="s">
        <v>3</v>
      </c>
      <c r="D3" s="29" t="s">
        <v>4</v>
      </c>
      <c r="E3" s="29" t="s">
        <v>5</v>
      </c>
      <c r="F3" s="361"/>
      <c r="G3" s="362"/>
      <c r="H3" s="380"/>
      <c r="I3" s="361"/>
      <c r="J3" s="381"/>
      <c r="K3" s="363"/>
    </row>
    <row r="4" spans="1:11" ht="28.9" customHeight="1" x14ac:dyDescent="0.2">
      <c r="A4" s="29">
        <v>1</v>
      </c>
      <c r="B4" s="31" t="s">
        <v>2228</v>
      </c>
      <c r="C4" s="36"/>
      <c r="D4" s="36"/>
      <c r="E4" s="36"/>
      <c r="F4" s="36"/>
      <c r="G4" s="36"/>
      <c r="H4" s="214"/>
      <c r="I4" s="82"/>
      <c r="J4" s="82"/>
      <c r="K4" s="224"/>
    </row>
    <row r="5" spans="1:11" ht="28.9" customHeight="1" x14ac:dyDescent="0.2">
      <c r="A5" s="31"/>
      <c r="B5" s="34" t="s">
        <v>2252</v>
      </c>
      <c r="C5" s="35">
        <v>7500</v>
      </c>
      <c r="D5" s="35">
        <v>3800</v>
      </c>
      <c r="E5" s="35">
        <v>1900</v>
      </c>
      <c r="F5" s="71">
        <v>1.1000000000000001</v>
      </c>
      <c r="G5" s="133">
        <v>1.1000000000000001</v>
      </c>
      <c r="H5" s="178"/>
      <c r="I5" s="35"/>
      <c r="J5" s="35"/>
      <c r="K5" s="182"/>
    </row>
    <row r="6" spans="1:11" ht="28.9" customHeight="1" x14ac:dyDescent="0.2">
      <c r="A6" s="31"/>
      <c r="B6" s="34" t="s">
        <v>2253</v>
      </c>
      <c r="C6" s="35">
        <v>8000</v>
      </c>
      <c r="D6" s="35">
        <v>4000</v>
      </c>
      <c r="E6" s="35">
        <v>2100</v>
      </c>
      <c r="F6" s="71">
        <v>1.1000000000000001</v>
      </c>
      <c r="G6" s="133">
        <v>1.1000000000000001</v>
      </c>
      <c r="H6" s="214">
        <f>13000/C6</f>
        <v>1.625</v>
      </c>
      <c r="I6" s="82"/>
      <c r="J6" s="228" t="s">
        <v>2859</v>
      </c>
      <c r="K6" s="225"/>
    </row>
    <row r="7" spans="1:11" ht="28.9" customHeight="1" x14ac:dyDescent="0.2">
      <c r="A7" s="29"/>
      <c r="B7" s="34" t="s">
        <v>2254</v>
      </c>
      <c r="C7" s="35">
        <v>7000</v>
      </c>
      <c r="D7" s="35">
        <v>3900</v>
      </c>
      <c r="E7" s="35">
        <v>2100</v>
      </c>
      <c r="F7" s="71">
        <v>1.1000000000000001</v>
      </c>
      <c r="G7" s="133">
        <v>1.1000000000000001</v>
      </c>
      <c r="H7" s="178"/>
      <c r="I7" s="35"/>
      <c r="J7" s="35"/>
      <c r="K7" s="182"/>
    </row>
    <row r="8" spans="1:11" ht="28.9" customHeight="1" x14ac:dyDescent="0.2">
      <c r="A8" s="29">
        <v>2</v>
      </c>
      <c r="B8" s="31" t="s">
        <v>29</v>
      </c>
      <c r="C8" s="36"/>
      <c r="D8" s="36"/>
      <c r="E8" s="36"/>
      <c r="F8" s="35"/>
      <c r="G8" s="133"/>
      <c r="H8" s="178"/>
      <c r="I8" s="35"/>
      <c r="J8" s="35"/>
      <c r="K8" s="182"/>
    </row>
    <row r="9" spans="1:11" ht="28.9" customHeight="1" x14ac:dyDescent="0.2">
      <c r="A9" s="29"/>
      <c r="B9" s="34" t="s">
        <v>2255</v>
      </c>
      <c r="C9" s="35">
        <v>5000</v>
      </c>
      <c r="D9" s="35">
        <v>2500</v>
      </c>
      <c r="E9" s="35">
        <v>1300</v>
      </c>
      <c r="F9" s="71">
        <v>1.3</v>
      </c>
      <c r="G9" s="133">
        <v>1.3</v>
      </c>
      <c r="H9" s="214"/>
      <c r="I9" s="82"/>
      <c r="J9" s="82"/>
      <c r="K9" s="225">
        <v>10000</v>
      </c>
    </row>
    <row r="10" spans="1:11" ht="28.9" customHeight="1" x14ac:dyDescent="0.2">
      <c r="A10" s="29"/>
      <c r="B10" s="34" t="s">
        <v>2256</v>
      </c>
      <c r="C10" s="35">
        <v>3500</v>
      </c>
      <c r="D10" s="35">
        <v>1800</v>
      </c>
      <c r="E10" s="35">
        <v>1000</v>
      </c>
      <c r="F10" s="71">
        <v>1.5</v>
      </c>
      <c r="G10" s="133">
        <v>1.5</v>
      </c>
      <c r="H10" s="178"/>
      <c r="I10" s="35"/>
      <c r="J10" s="35"/>
      <c r="K10" s="182"/>
    </row>
    <row r="11" spans="1:11" ht="28.9" customHeight="1" x14ac:dyDescent="0.2">
      <c r="A11" s="29"/>
      <c r="B11" s="34" t="s">
        <v>2257</v>
      </c>
      <c r="C11" s="35">
        <v>3000</v>
      </c>
      <c r="D11" s="35">
        <v>1800</v>
      </c>
      <c r="E11" s="35">
        <v>1000</v>
      </c>
      <c r="F11" s="71">
        <v>1.5</v>
      </c>
      <c r="G11" s="133">
        <v>1.5</v>
      </c>
      <c r="H11" s="178"/>
      <c r="I11" s="35"/>
      <c r="J11" s="35"/>
      <c r="K11" s="182"/>
    </row>
    <row r="12" spans="1:11" ht="41.45" customHeight="1" x14ac:dyDescent="0.2">
      <c r="A12" s="31"/>
      <c r="B12" s="34" t="s">
        <v>2258</v>
      </c>
      <c r="C12" s="35">
        <v>5000</v>
      </c>
      <c r="D12" s="35">
        <v>2500</v>
      </c>
      <c r="E12" s="35">
        <v>1300</v>
      </c>
      <c r="F12" s="71">
        <v>1.3</v>
      </c>
      <c r="G12" s="133">
        <v>1.3</v>
      </c>
      <c r="H12" s="178"/>
      <c r="I12" s="35"/>
      <c r="J12" s="35"/>
      <c r="K12" s="182">
        <v>10000</v>
      </c>
    </row>
    <row r="13" spans="1:11" ht="41.45" customHeight="1" x14ac:dyDescent="0.2">
      <c r="A13" s="29"/>
      <c r="B13" s="34" t="s">
        <v>2259</v>
      </c>
      <c r="C13" s="35">
        <v>4500</v>
      </c>
      <c r="D13" s="35">
        <v>2300</v>
      </c>
      <c r="E13" s="35">
        <v>1200</v>
      </c>
      <c r="F13" s="71">
        <v>1.3</v>
      </c>
      <c r="G13" s="133">
        <v>1.3</v>
      </c>
      <c r="H13" s="178"/>
      <c r="I13" s="35"/>
      <c r="J13" s="35"/>
      <c r="K13" s="182"/>
    </row>
    <row r="14" spans="1:11" ht="28.9" customHeight="1" x14ac:dyDescent="0.2">
      <c r="A14" s="29"/>
      <c r="B14" s="34" t="s">
        <v>2260</v>
      </c>
      <c r="C14" s="35">
        <v>3000</v>
      </c>
      <c r="D14" s="35">
        <v>1800</v>
      </c>
      <c r="E14" s="35">
        <v>1000</v>
      </c>
      <c r="F14" s="71">
        <v>1.5</v>
      </c>
      <c r="G14" s="133">
        <v>1.5</v>
      </c>
      <c r="H14" s="214"/>
      <c r="I14" s="82"/>
      <c r="J14" s="82"/>
      <c r="K14" s="225"/>
    </row>
    <row r="15" spans="1:11" ht="28.9" customHeight="1" x14ac:dyDescent="0.2">
      <c r="A15" s="29"/>
      <c r="B15" s="34" t="s">
        <v>2261</v>
      </c>
      <c r="C15" s="35">
        <v>3000</v>
      </c>
      <c r="D15" s="35">
        <v>1800</v>
      </c>
      <c r="E15" s="35">
        <v>1000</v>
      </c>
      <c r="F15" s="71">
        <v>1.5</v>
      </c>
      <c r="G15" s="133">
        <v>1.5</v>
      </c>
      <c r="H15" s="178"/>
      <c r="I15" s="35"/>
      <c r="J15" s="35"/>
      <c r="K15" s="182"/>
    </row>
    <row r="16" spans="1:11" ht="28.9" customHeight="1" x14ac:dyDescent="0.2">
      <c r="A16" s="29"/>
      <c r="B16" s="34" t="s">
        <v>2262</v>
      </c>
      <c r="C16" s="35">
        <v>3000</v>
      </c>
      <c r="D16" s="35">
        <v>1800</v>
      </c>
      <c r="E16" s="35">
        <v>1000</v>
      </c>
      <c r="F16" s="71">
        <v>1.5</v>
      </c>
      <c r="G16" s="133">
        <v>1.5</v>
      </c>
      <c r="H16" s="178"/>
      <c r="I16" s="35"/>
      <c r="J16" s="35"/>
      <c r="K16" s="182"/>
    </row>
    <row r="17" spans="1:11" ht="28.9" customHeight="1" x14ac:dyDescent="0.2">
      <c r="A17" s="29"/>
      <c r="B17" s="34" t="s">
        <v>2263</v>
      </c>
      <c r="C17" s="35">
        <v>4500</v>
      </c>
      <c r="D17" s="35">
        <v>2300</v>
      </c>
      <c r="E17" s="35">
        <v>1200</v>
      </c>
      <c r="F17" s="71">
        <v>1.3</v>
      </c>
      <c r="G17" s="133">
        <v>1.3</v>
      </c>
      <c r="H17" s="178"/>
      <c r="I17" s="35"/>
      <c r="J17" s="35"/>
      <c r="K17" s="182"/>
    </row>
    <row r="18" spans="1:11" ht="41.45" customHeight="1" x14ac:dyDescent="0.2">
      <c r="A18" s="29"/>
      <c r="B18" s="34" t="s">
        <v>2264</v>
      </c>
      <c r="C18" s="35">
        <v>3000</v>
      </c>
      <c r="D18" s="35">
        <v>1800</v>
      </c>
      <c r="E18" s="35">
        <v>1000</v>
      </c>
      <c r="F18" s="71">
        <v>1.5</v>
      </c>
      <c r="G18" s="133">
        <v>1.5</v>
      </c>
      <c r="H18" s="178"/>
      <c r="I18" s="35"/>
      <c r="J18" s="35"/>
      <c r="K18" s="182"/>
    </row>
    <row r="19" spans="1:11" ht="41.45" customHeight="1" x14ac:dyDescent="0.2">
      <c r="A19" s="29"/>
      <c r="B19" s="34" t="s">
        <v>2265</v>
      </c>
      <c r="C19" s="35">
        <v>3000</v>
      </c>
      <c r="D19" s="35">
        <v>1800</v>
      </c>
      <c r="E19" s="35">
        <v>1000</v>
      </c>
      <c r="F19" s="71">
        <v>1.5</v>
      </c>
      <c r="G19" s="133">
        <v>1.5</v>
      </c>
      <c r="H19" s="178"/>
      <c r="I19" s="35"/>
      <c r="J19" s="35"/>
      <c r="K19" s="182"/>
    </row>
    <row r="20" spans="1:11" ht="28.9" customHeight="1" x14ac:dyDescent="0.2">
      <c r="A20" s="29"/>
      <c r="B20" s="34" t="s">
        <v>2266</v>
      </c>
      <c r="C20" s="35">
        <v>4500</v>
      </c>
      <c r="D20" s="35">
        <v>2300</v>
      </c>
      <c r="E20" s="35">
        <v>1200</v>
      </c>
      <c r="F20" s="71">
        <v>1.3</v>
      </c>
      <c r="G20" s="133">
        <v>1.3</v>
      </c>
      <c r="H20" s="214"/>
      <c r="I20" s="82"/>
      <c r="J20" s="82"/>
      <c r="K20" s="225"/>
    </row>
    <row r="21" spans="1:11" ht="28.9" customHeight="1" x14ac:dyDescent="0.2">
      <c r="A21" s="29"/>
      <c r="B21" s="34" t="s">
        <v>2267</v>
      </c>
      <c r="C21" s="35">
        <v>3000</v>
      </c>
      <c r="D21" s="35">
        <v>1800</v>
      </c>
      <c r="E21" s="35">
        <v>1000</v>
      </c>
      <c r="F21" s="71">
        <v>1.5</v>
      </c>
      <c r="G21" s="133">
        <v>1.5</v>
      </c>
      <c r="H21" s="178"/>
      <c r="I21" s="35"/>
      <c r="J21" s="35"/>
      <c r="K21" s="182"/>
    </row>
    <row r="22" spans="1:11" ht="28.9" customHeight="1" x14ac:dyDescent="0.2">
      <c r="A22" s="29"/>
      <c r="B22" s="34" t="s">
        <v>2268</v>
      </c>
      <c r="C22" s="35">
        <v>3000</v>
      </c>
      <c r="D22" s="35">
        <v>1800</v>
      </c>
      <c r="E22" s="35">
        <v>1000</v>
      </c>
      <c r="F22" s="71">
        <v>1.5</v>
      </c>
      <c r="G22" s="133">
        <v>1.5</v>
      </c>
      <c r="H22" s="178"/>
      <c r="I22" s="35"/>
      <c r="J22" s="35"/>
      <c r="K22" s="182"/>
    </row>
    <row r="23" spans="1:11" ht="41.45" customHeight="1" x14ac:dyDescent="0.2">
      <c r="A23" s="29"/>
      <c r="B23" s="34" t="s">
        <v>2269</v>
      </c>
      <c r="C23" s="35">
        <v>3000</v>
      </c>
      <c r="D23" s="35">
        <v>1800</v>
      </c>
      <c r="E23" s="35">
        <v>1000</v>
      </c>
      <c r="F23" s="71">
        <v>1.5</v>
      </c>
      <c r="G23" s="133">
        <v>1.5</v>
      </c>
      <c r="H23" s="178">
        <v>2</v>
      </c>
      <c r="I23" s="35"/>
      <c r="J23" s="378" t="s">
        <v>2859</v>
      </c>
      <c r="K23" s="182"/>
    </row>
    <row r="24" spans="1:11" ht="28.9" customHeight="1" x14ac:dyDescent="0.2">
      <c r="A24" s="29"/>
      <c r="B24" s="34" t="s">
        <v>2270</v>
      </c>
      <c r="C24" s="35">
        <v>3000</v>
      </c>
      <c r="D24" s="35">
        <v>1800</v>
      </c>
      <c r="E24" s="35">
        <v>1000</v>
      </c>
      <c r="F24" s="71">
        <v>1.5</v>
      </c>
      <c r="G24" s="133">
        <v>1.5</v>
      </c>
      <c r="H24" s="178">
        <v>2</v>
      </c>
      <c r="I24" s="35"/>
      <c r="J24" s="379"/>
      <c r="K24" s="182"/>
    </row>
    <row r="25" spans="1:11" ht="28.9" customHeight="1" x14ac:dyDescent="0.2">
      <c r="A25" s="29"/>
      <c r="B25" s="34" t="s">
        <v>2271</v>
      </c>
      <c r="C25" s="35">
        <v>6000</v>
      </c>
      <c r="D25" s="35">
        <v>3000</v>
      </c>
      <c r="E25" s="35">
        <v>1500</v>
      </c>
      <c r="F25" s="71">
        <v>1.2</v>
      </c>
      <c r="G25" s="133">
        <v>1.2</v>
      </c>
      <c r="H25" s="214"/>
      <c r="I25" s="82"/>
      <c r="J25" s="82"/>
      <c r="K25" s="225"/>
    </row>
    <row r="26" spans="1:11" ht="32.25" customHeight="1" x14ac:dyDescent="0.2">
      <c r="A26" s="29"/>
      <c r="B26" s="34" t="s">
        <v>2272</v>
      </c>
      <c r="C26" s="35">
        <v>6000</v>
      </c>
      <c r="D26" s="35">
        <v>3500</v>
      </c>
      <c r="E26" s="35">
        <v>1800</v>
      </c>
      <c r="F26" s="71">
        <v>1.2</v>
      </c>
      <c r="G26" s="133">
        <v>1.2</v>
      </c>
      <c r="H26" s="178"/>
      <c r="I26" s="35"/>
      <c r="J26" s="35"/>
      <c r="K26" s="182"/>
    </row>
    <row r="27" spans="1:11" ht="32.25" customHeight="1" x14ac:dyDescent="0.2">
      <c r="A27" s="29"/>
      <c r="B27" s="34" t="s">
        <v>2273</v>
      </c>
      <c r="C27" s="35">
        <v>6000</v>
      </c>
      <c r="D27" s="35">
        <v>3000</v>
      </c>
      <c r="E27" s="35">
        <v>1500</v>
      </c>
      <c r="F27" s="71">
        <v>1.2</v>
      </c>
      <c r="G27" s="133">
        <v>1.2</v>
      </c>
      <c r="H27" s="178">
        <v>1.67</v>
      </c>
      <c r="I27" s="35"/>
      <c r="J27" s="228" t="s">
        <v>2859</v>
      </c>
      <c r="K27" s="182"/>
    </row>
    <row r="28" spans="1:11" ht="41.45" customHeight="1" x14ac:dyDescent="0.2">
      <c r="A28" s="29"/>
      <c r="B28" s="34" t="s">
        <v>2274</v>
      </c>
      <c r="C28" s="35">
        <v>5100</v>
      </c>
      <c r="D28" s="35">
        <v>2600</v>
      </c>
      <c r="E28" s="35">
        <v>1400</v>
      </c>
      <c r="F28" s="71">
        <v>1.3</v>
      </c>
      <c r="G28" s="133">
        <v>1.3</v>
      </c>
      <c r="H28" s="178"/>
      <c r="I28" s="35"/>
      <c r="J28" s="35"/>
      <c r="K28" s="182"/>
    </row>
    <row r="29" spans="1:11" ht="28.9" customHeight="1" x14ac:dyDescent="0.2">
      <c r="A29" s="29"/>
      <c r="B29" s="34" t="s">
        <v>2275</v>
      </c>
      <c r="C29" s="35">
        <v>4000</v>
      </c>
      <c r="D29" s="35">
        <v>2000</v>
      </c>
      <c r="E29" s="35">
        <v>1000</v>
      </c>
      <c r="F29" s="71">
        <v>1.5</v>
      </c>
      <c r="G29" s="133">
        <v>1.5</v>
      </c>
      <c r="H29" s="178"/>
      <c r="I29" s="35"/>
      <c r="J29" s="35"/>
      <c r="K29" s="182"/>
    </row>
    <row r="30" spans="1:11" ht="50.25" customHeight="1" x14ac:dyDescent="0.2">
      <c r="A30" s="31"/>
      <c r="B30" s="34" t="s">
        <v>2276</v>
      </c>
      <c r="C30" s="40">
        <v>7000</v>
      </c>
      <c r="D30" s="35">
        <v>3600</v>
      </c>
      <c r="E30" s="35">
        <v>1800</v>
      </c>
      <c r="F30" s="71">
        <v>1.1000000000000001</v>
      </c>
      <c r="G30" s="133">
        <v>1.1000000000000001</v>
      </c>
      <c r="H30" s="178">
        <v>1.64</v>
      </c>
      <c r="I30" s="35"/>
      <c r="J30" s="228" t="s">
        <v>2859</v>
      </c>
      <c r="K30" s="182"/>
    </row>
    <row r="31" spans="1:11" ht="28.9" customHeight="1" x14ac:dyDescent="0.2">
      <c r="A31" s="29"/>
      <c r="B31" s="34" t="s">
        <v>2277</v>
      </c>
      <c r="C31" s="35">
        <v>3500</v>
      </c>
      <c r="D31" s="35">
        <v>2000</v>
      </c>
      <c r="E31" s="35">
        <v>1000</v>
      </c>
      <c r="F31" s="71">
        <v>1.5</v>
      </c>
      <c r="G31" s="133">
        <v>1.5</v>
      </c>
      <c r="H31" s="178"/>
      <c r="I31" s="35"/>
      <c r="J31" s="35"/>
      <c r="K31" s="182"/>
    </row>
    <row r="32" spans="1:11" ht="41.45" customHeight="1" x14ac:dyDescent="0.2">
      <c r="A32" s="29"/>
      <c r="B32" s="34" t="s">
        <v>2278</v>
      </c>
      <c r="C32" s="35">
        <v>3500</v>
      </c>
      <c r="D32" s="35">
        <v>1800</v>
      </c>
      <c r="E32" s="35">
        <v>1000</v>
      </c>
      <c r="F32" s="71">
        <v>1.5</v>
      </c>
      <c r="G32" s="133">
        <v>1.5</v>
      </c>
      <c r="H32" s="178"/>
      <c r="I32" s="35"/>
      <c r="J32" s="35"/>
      <c r="K32" s="182"/>
    </row>
    <row r="33" spans="1:11" ht="28.9" customHeight="1" x14ac:dyDescent="0.2">
      <c r="A33" s="29"/>
      <c r="B33" s="34" t="s">
        <v>2279</v>
      </c>
      <c r="C33" s="35">
        <v>3000</v>
      </c>
      <c r="D33" s="35">
        <v>1800</v>
      </c>
      <c r="E33" s="35">
        <v>1000</v>
      </c>
      <c r="F33" s="71">
        <v>1.5</v>
      </c>
      <c r="G33" s="133">
        <v>1.5</v>
      </c>
      <c r="H33" s="178"/>
      <c r="I33" s="35"/>
      <c r="J33" s="35"/>
      <c r="K33" s="182"/>
    </row>
    <row r="34" spans="1:11" ht="28.9" customHeight="1" x14ac:dyDescent="0.2">
      <c r="A34" s="29"/>
      <c r="B34" s="34" t="s">
        <v>2280</v>
      </c>
      <c r="C34" s="35">
        <v>3000</v>
      </c>
      <c r="D34" s="35">
        <v>1800</v>
      </c>
      <c r="E34" s="35">
        <v>1000</v>
      </c>
      <c r="F34" s="71">
        <v>1.5</v>
      </c>
      <c r="G34" s="133">
        <v>1.5</v>
      </c>
      <c r="H34" s="178"/>
      <c r="I34" s="35"/>
      <c r="J34" s="35"/>
      <c r="K34" s="182"/>
    </row>
    <row r="35" spans="1:11" ht="28.9" customHeight="1" x14ac:dyDescent="0.2">
      <c r="A35" s="29"/>
      <c r="B35" s="34" t="s">
        <v>2281</v>
      </c>
      <c r="C35" s="35">
        <v>3000</v>
      </c>
      <c r="D35" s="35">
        <v>1800</v>
      </c>
      <c r="E35" s="35">
        <v>1000</v>
      </c>
      <c r="F35" s="71">
        <v>1.5</v>
      </c>
      <c r="G35" s="133">
        <v>1.5</v>
      </c>
      <c r="H35" s="178"/>
      <c r="I35" s="35"/>
      <c r="J35" s="35"/>
      <c r="K35" s="182"/>
    </row>
    <row r="36" spans="1:11" ht="41.45" customHeight="1" x14ac:dyDescent="0.2">
      <c r="A36" s="29"/>
      <c r="B36" s="34" t="s">
        <v>2282</v>
      </c>
      <c r="C36" s="35">
        <v>3000</v>
      </c>
      <c r="D36" s="35">
        <v>1800</v>
      </c>
      <c r="E36" s="35">
        <v>1000</v>
      </c>
      <c r="F36" s="71">
        <v>1.5</v>
      </c>
      <c r="G36" s="133">
        <v>1.5</v>
      </c>
      <c r="H36" s="178"/>
      <c r="I36" s="35"/>
      <c r="J36" s="35"/>
      <c r="K36" s="182"/>
    </row>
    <row r="37" spans="1:11" ht="28.9" customHeight="1" x14ac:dyDescent="0.2">
      <c r="A37" s="29"/>
      <c r="B37" s="34" t="s">
        <v>2283</v>
      </c>
      <c r="C37" s="35">
        <v>5000</v>
      </c>
      <c r="D37" s="35">
        <v>3000</v>
      </c>
      <c r="E37" s="35">
        <v>1600</v>
      </c>
      <c r="F37" s="71">
        <v>1.3</v>
      </c>
      <c r="G37" s="133">
        <v>1.3</v>
      </c>
      <c r="H37" s="178"/>
      <c r="I37" s="35"/>
      <c r="J37" s="35"/>
      <c r="K37" s="182"/>
    </row>
    <row r="38" spans="1:11" ht="28.9" customHeight="1" x14ac:dyDescent="0.2">
      <c r="A38" s="29"/>
      <c r="B38" s="34" t="s">
        <v>2284</v>
      </c>
      <c r="C38" s="35">
        <v>4500</v>
      </c>
      <c r="D38" s="35">
        <v>2700</v>
      </c>
      <c r="E38" s="35">
        <v>1500</v>
      </c>
      <c r="F38" s="71">
        <v>1.3</v>
      </c>
      <c r="G38" s="133">
        <v>1.3</v>
      </c>
      <c r="H38" s="178"/>
      <c r="I38" s="35"/>
      <c r="J38" s="35"/>
      <c r="K38" s="182"/>
    </row>
    <row r="39" spans="1:11" ht="32.25" customHeight="1" x14ac:dyDescent="0.2">
      <c r="A39" s="29">
        <v>3</v>
      </c>
      <c r="B39" s="31" t="s">
        <v>2045</v>
      </c>
      <c r="C39" s="35">
        <v>5000</v>
      </c>
      <c r="D39" s="35">
        <v>2500</v>
      </c>
      <c r="E39" s="35">
        <v>1300</v>
      </c>
      <c r="F39" s="71">
        <v>1.3</v>
      </c>
      <c r="G39" s="133">
        <v>1.3</v>
      </c>
      <c r="H39" s="178"/>
      <c r="I39" s="35"/>
      <c r="J39" s="35"/>
      <c r="K39" s="182"/>
    </row>
    <row r="40" spans="1:11" ht="32.25" customHeight="1" x14ac:dyDescent="0.2">
      <c r="A40" s="29">
        <v>4</v>
      </c>
      <c r="B40" s="31" t="s">
        <v>2050</v>
      </c>
      <c r="C40" s="40">
        <v>7000</v>
      </c>
      <c r="D40" s="35">
        <v>3500</v>
      </c>
      <c r="E40" s="35">
        <v>1900</v>
      </c>
      <c r="F40" s="71">
        <v>1.1000000000000001</v>
      </c>
      <c r="G40" s="133">
        <v>1.1000000000000001</v>
      </c>
      <c r="H40" s="178">
        <v>1.64</v>
      </c>
      <c r="I40" s="35"/>
      <c r="J40" s="228" t="s">
        <v>2859</v>
      </c>
      <c r="K40" s="182"/>
    </row>
    <row r="41" spans="1:11" ht="32.25" customHeight="1" x14ac:dyDescent="0.2">
      <c r="A41" s="29">
        <v>5</v>
      </c>
      <c r="B41" s="31" t="s">
        <v>2285</v>
      </c>
      <c r="C41" s="36"/>
      <c r="D41" s="36"/>
      <c r="E41" s="36"/>
      <c r="F41" s="71"/>
      <c r="G41" s="133"/>
      <c r="H41" s="178"/>
      <c r="I41" s="35"/>
      <c r="J41" s="35"/>
      <c r="K41" s="182"/>
    </row>
    <row r="42" spans="1:11" ht="32.25" customHeight="1" x14ac:dyDescent="0.2">
      <c r="A42" s="29"/>
      <c r="B42" s="34" t="s">
        <v>2286</v>
      </c>
      <c r="C42" s="35">
        <v>7000</v>
      </c>
      <c r="D42" s="36"/>
      <c r="E42" s="36"/>
      <c r="F42" s="71">
        <v>1.1000000000000001</v>
      </c>
      <c r="G42" s="133">
        <v>1.1000000000000001</v>
      </c>
      <c r="H42" s="178"/>
      <c r="I42" s="35"/>
      <c r="J42" s="35"/>
      <c r="K42" s="182"/>
    </row>
    <row r="43" spans="1:11" ht="28.9" customHeight="1" x14ac:dyDescent="0.2">
      <c r="A43" s="29"/>
      <c r="B43" s="34" t="s">
        <v>2287</v>
      </c>
      <c r="C43" s="35">
        <v>6000</v>
      </c>
      <c r="D43" s="36"/>
      <c r="E43" s="36"/>
      <c r="F43" s="71">
        <v>1.2</v>
      </c>
      <c r="G43" s="133">
        <v>1.2</v>
      </c>
      <c r="H43" s="178"/>
      <c r="I43" s="35"/>
      <c r="J43" s="35"/>
      <c r="K43" s="182"/>
    </row>
    <row r="44" spans="1:11" ht="28.9" customHeight="1" x14ac:dyDescent="0.2">
      <c r="A44" s="29"/>
      <c r="B44" s="34" t="s">
        <v>61</v>
      </c>
      <c r="C44" s="35">
        <v>5500</v>
      </c>
      <c r="D44" s="36"/>
      <c r="E44" s="36"/>
      <c r="F44" s="71">
        <v>1.3</v>
      </c>
      <c r="G44" s="133">
        <v>1.3</v>
      </c>
      <c r="H44" s="178"/>
      <c r="I44" s="35"/>
      <c r="J44" s="35"/>
      <c r="K44" s="182"/>
    </row>
    <row r="45" spans="1:11" ht="28.9" customHeight="1" x14ac:dyDescent="0.2">
      <c r="A45" s="29"/>
      <c r="B45" s="34" t="s">
        <v>49</v>
      </c>
      <c r="C45" s="35">
        <v>5000</v>
      </c>
      <c r="D45" s="36"/>
      <c r="E45" s="36"/>
      <c r="F45" s="71">
        <v>1.3</v>
      </c>
      <c r="G45" s="133">
        <v>1.3</v>
      </c>
      <c r="H45" s="178"/>
      <c r="I45" s="35"/>
      <c r="J45" s="35"/>
      <c r="K45" s="182"/>
    </row>
    <row r="46" spans="1:11" ht="28.9" customHeight="1" x14ac:dyDescent="0.2">
      <c r="A46" s="29"/>
      <c r="B46" s="34" t="s">
        <v>2288</v>
      </c>
      <c r="C46" s="35">
        <v>5000</v>
      </c>
      <c r="D46" s="36"/>
      <c r="E46" s="36"/>
      <c r="F46" s="71">
        <v>1.3</v>
      </c>
      <c r="G46" s="133">
        <v>1.3</v>
      </c>
      <c r="H46" s="178"/>
      <c r="I46" s="35"/>
      <c r="J46" s="35"/>
      <c r="K46" s="182"/>
    </row>
    <row r="47" spans="1:11" ht="28.9" customHeight="1" x14ac:dyDescent="0.2">
      <c r="A47" s="29">
        <v>6</v>
      </c>
      <c r="B47" s="31" t="s">
        <v>2289</v>
      </c>
      <c r="C47" s="35">
        <v>3000</v>
      </c>
      <c r="D47" s="36"/>
      <c r="E47" s="36"/>
      <c r="F47" s="71">
        <v>1.5</v>
      </c>
      <c r="G47" s="133">
        <v>1.5</v>
      </c>
      <c r="H47" s="178"/>
      <c r="I47" s="35"/>
      <c r="J47" s="35"/>
      <c r="K47" s="182"/>
    </row>
    <row r="48" spans="1:11" ht="28.9" customHeight="1" x14ac:dyDescent="0.2">
      <c r="A48" s="29">
        <v>7</v>
      </c>
      <c r="B48" s="31" t="s">
        <v>2290</v>
      </c>
      <c r="C48" s="36"/>
      <c r="D48" s="36"/>
      <c r="E48" s="36"/>
      <c r="F48" s="71"/>
      <c r="G48" s="133"/>
      <c r="H48" s="178"/>
      <c r="I48" s="35"/>
      <c r="J48" s="35"/>
      <c r="K48" s="182"/>
    </row>
    <row r="49" spans="1:11" ht="28.9" customHeight="1" x14ac:dyDescent="0.2">
      <c r="A49" s="29"/>
      <c r="B49" s="34" t="s">
        <v>2291</v>
      </c>
      <c r="C49" s="35">
        <v>6000</v>
      </c>
      <c r="D49" s="36"/>
      <c r="E49" s="36"/>
      <c r="F49" s="71">
        <v>1.2</v>
      </c>
      <c r="G49" s="133">
        <v>1.2</v>
      </c>
      <c r="H49" s="214"/>
      <c r="I49" s="82"/>
      <c r="J49" s="82"/>
      <c r="K49" s="225"/>
    </row>
    <row r="50" spans="1:11" ht="28.9" customHeight="1" x14ac:dyDescent="0.2">
      <c r="A50" s="29"/>
      <c r="B50" s="34" t="s">
        <v>2292</v>
      </c>
      <c r="C50" s="35">
        <v>5000</v>
      </c>
      <c r="D50" s="36"/>
      <c r="E50" s="36"/>
      <c r="F50" s="71">
        <v>1.3</v>
      </c>
      <c r="G50" s="133">
        <v>1.3</v>
      </c>
      <c r="H50" s="214"/>
      <c r="I50" s="82"/>
      <c r="J50" s="82"/>
      <c r="K50" s="225"/>
    </row>
    <row r="51" spans="1:11" ht="28.9" customHeight="1" x14ac:dyDescent="0.2">
      <c r="A51" s="29">
        <v>8</v>
      </c>
      <c r="B51" s="31" t="s">
        <v>558</v>
      </c>
      <c r="C51" s="36"/>
      <c r="D51" s="36"/>
      <c r="E51" s="36"/>
      <c r="F51" s="71"/>
      <c r="G51" s="133"/>
      <c r="H51" s="214"/>
      <c r="I51" s="82"/>
      <c r="J51" s="82"/>
      <c r="K51" s="225"/>
    </row>
    <row r="52" spans="1:11" ht="28.9" customHeight="1" x14ac:dyDescent="0.2">
      <c r="A52" s="29"/>
      <c r="B52" s="34" t="s">
        <v>2293</v>
      </c>
      <c r="C52" s="35">
        <v>4500</v>
      </c>
      <c r="D52" s="36"/>
      <c r="E52" s="36"/>
      <c r="F52" s="71">
        <v>1.3</v>
      </c>
      <c r="G52" s="133">
        <v>1.3</v>
      </c>
      <c r="H52" s="214"/>
      <c r="I52" s="82"/>
      <c r="J52" s="82"/>
      <c r="K52" s="225"/>
    </row>
    <row r="53" spans="1:11" ht="28.9" customHeight="1" x14ac:dyDescent="0.2">
      <c r="A53" s="29"/>
      <c r="B53" s="34" t="s">
        <v>2294</v>
      </c>
      <c r="C53" s="35">
        <v>3500</v>
      </c>
      <c r="D53" s="36"/>
      <c r="E53" s="36"/>
      <c r="F53" s="71">
        <v>1.5</v>
      </c>
      <c r="G53" s="133">
        <v>1.5</v>
      </c>
      <c r="H53" s="214"/>
      <c r="I53" s="82"/>
      <c r="J53" s="82"/>
      <c r="K53" s="225"/>
    </row>
    <row r="54" spans="1:11" ht="28.9" customHeight="1" x14ac:dyDescent="0.2">
      <c r="A54" s="29">
        <v>9</v>
      </c>
      <c r="B54" s="31" t="s">
        <v>2295</v>
      </c>
      <c r="C54" s="36"/>
      <c r="D54" s="36"/>
      <c r="E54" s="36"/>
      <c r="F54" s="71"/>
      <c r="G54" s="133"/>
      <c r="H54" s="214"/>
      <c r="I54" s="82"/>
      <c r="J54" s="82"/>
      <c r="K54" s="225"/>
    </row>
    <row r="55" spans="1:11" ht="28.9" customHeight="1" x14ac:dyDescent="0.2">
      <c r="A55" s="29"/>
      <c r="B55" s="34" t="s">
        <v>2296</v>
      </c>
      <c r="C55" s="35">
        <v>5000</v>
      </c>
      <c r="D55" s="36"/>
      <c r="E55" s="36"/>
      <c r="F55" s="71">
        <v>1.3</v>
      </c>
      <c r="G55" s="133">
        <v>1.3</v>
      </c>
      <c r="H55" s="214"/>
      <c r="I55" s="82"/>
      <c r="J55" s="82"/>
      <c r="K55" s="225"/>
    </row>
    <row r="56" spans="1:11" ht="28.9" customHeight="1" x14ac:dyDescent="0.2">
      <c r="A56" s="29"/>
      <c r="B56" s="34" t="s">
        <v>2297</v>
      </c>
      <c r="C56" s="35">
        <v>7500</v>
      </c>
      <c r="D56" s="36"/>
      <c r="E56" s="36"/>
      <c r="F56" s="71">
        <v>1.1000000000000001</v>
      </c>
      <c r="G56" s="133">
        <v>1.1000000000000001</v>
      </c>
      <c r="H56" s="214"/>
      <c r="I56" s="82"/>
      <c r="J56" s="82"/>
      <c r="K56" s="225"/>
    </row>
    <row r="57" spans="1:11" ht="28.9" customHeight="1" x14ac:dyDescent="0.2">
      <c r="A57" s="29"/>
      <c r="B57" s="34" t="s">
        <v>2298</v>
      </c>
      <c r="C57" s="35">
        <v>6500</v>
      </c>
      <c r="D57" s="36"/>
      <c r="E57" s="36"/>
      <c r="F57" s="71">
        <v>1.2</v>
      </c>
      <c r="G57" s="133">
        <v>1.2</v>
      </c>
      <c r="H57" s="214"/>
      <c r="I57" s="82"/>
      <c r="J57" s="82"/>
      <c r="K57" s="225"/>
    </row>
    <row r="58" spans="1:11" ht="28.9" customHeight="1" x14ac:dyDescent="0.2">
      <c r="A58" s="29">
        <v>10</v>
      </c>
      <c r="B58" s="31" t="s">
        <v>2299</v>
      </c>
      <c r="C58" s="42"/>
      <c r="D58" s="36"/>
      <c r="E58" s="36"/>
      <c r="F58" s="71"/>
      <c r="G58" s="133"/>
      <c r="H58" s="214"/>
      <c r="I58" s="82"/>
      <c r="J58" s="82"/>
      <c r="K58" s="225"/>
    </row>
    <row r="59" spans="1:11" ht="28.9" customHeight="1" x14ac:dyDescent="0.2">
      <c r="A59" s="29"/>
      <c r="B59" s="54" t="s">
        <v>2300</v>
      </c>
      <c r="C59" s="35">
        <v>5000</v>
      </c>
      <c r="D59" s="36"/>
      <c r="E59" s="36"/>
      <c r="F59" s="71">
        <v>1.3</v>
      </c>
      <c r="G59" s="133">
        <v>1.3</v>
      </c>
      <c r="H59" s="214"/>
      <c r="I59" s="82"/>
      <c r="J59" s="82"/>
      <c r="K59" s="225"/>
    </row>
    <row r="60" spans="1:11" ht="28.9" customHeight="1" x14ac:dyDescent="0.2">
      <c r="A60" s="29"/>
      <c r="B60" s="34" t="s">
        <v>56</v>
      </c>
      <c r="C60" s="35">
        <v>6000</v>
      </c>
      <c r="D60" s="36"/>
      <c r="E60" s="36"/>
      <c r="F60" s="71">
        <v>1.2</v>
      </c>
      <c r="G60" s="133">
        <v>1.2</v>
      </c>
      <c r="H60" s="214"/>
      <c r="I60" s="82"/>
      <c r="J60" s="82"/>
      <c r="K60" s="225"/>
    </row>
    <row r="61" spans="1:11" ht="28.9" customHeight="1" x14ac:dyDescent="0.2">
      <c r="A61" s="29"/>
      <c r="B61" s="34" t="s">
        <v>61</v>
      </c>
      <c r="C61" s="35">
        <v>6000</v>
      </c>
      <c r="D61" s="36"/>
      <c r="E61" s="36"/>
      <c r="F61" s="71">
        <v>1.2</v>
      </c>
      <c r="G61" s="133">
        <v>1.2</v>
      </c>
      <c r="H61" s="214"/>
      <c r="I61" s="82"/>
      <c r="J61" s="82"/>
      <c r="K61" s="225"/>
    </row>
    <row r="62" spans="1:11" ht="28.9" customHeight="1" x14ac:dyDescent="0.2">
      <c r="A62" s="29">
        <v>11</v>
      </c>
      <c r="B62" s="31" t="s">
        <v>2301</v>
      </c>
      <c r="C62" s="36"/>
      <c r="D62" s="36"/>
      <c r="E62" s="36"/>
      <c r="F62" s="71"/>
      <c r="G62" s="133"/>
      <c r="H62" s="214"/>
      <c r="I62" s="82"/>
      <c r="J62" s="82"/>
      <c r="K62" s="225"/>
    </row>
    <row r="63" spans="1:11" ht="28.9" customHeight="1" x14ac:dyDescent="0.2">
      <c r="A63" s="29"/>
      <c r="B63" s="34" t="s">
        <v>2302</v>
      </c>
      <c r="C63" s="35">
        <v>15000</v>
      </c>
      <c r="D63" s="36"/>
      <c r="E63" s="36"/>
      <c r="F63" s="71">
        <v>1.1000000000000001</v>
      </c>
      <c r="G63" s="133">
        <v>1.1000000000000001</v>
      </c>
      <c r="H63" s="214"/>
      <c r="I63" s="82"/>
      <c r="J63" s="82"/>
      <c r="K63" s="225"/>
    </row>
    <row r="64" spans="1:11" ht="28.9" customHeight="1" x14ac:dyDescent="0.2">
      <c r="A64" s="29"/>
      <c r="B64" s="34" t="s">
        <v>2303</v>
      </c>
      <c r="C64" s="35">
        <v>10000</v>
      </c>
      <c r="D64" s="36"/>
      <c r="E64" s="36"/>
      <c r="F64" s="71">
        <v>1.1000000000000001</v>
      </c>
      <c r="G64" s="133">
        <v>1.1000000000000001</v>
      </c>
      <c r="H64" s="229"/>
      <c r="I64" s="230"/>
      <c r="J64" s="230"/>
      <c r="K64" s="226"/>
    </row>
    <row r="65" spans="1:11" ht="28.9" customHeight="1" x14ac:dyDescent="0.2">
      <c r="A65" s="29"/>
      <c r="B65" s="34" t="s">
        <v>2304</v>
      </c>
      <c r="C65" s="35">
        <v>8000</v>
      </c>
      <c r="D65" s="36"/>
      <c r="E65" s="36"/>
      <c r="F65" s="71">
        <v>1.1000000000000001</v>
      </c>
      <c r="G65" s="133">
        <v>1.1000000000000001</v>
      </c>
      <c r="H65" s="229"/>
      <c r="I65" s="230"/>
      <c r="J65" s="230"/>
      <c r="K65" s="226"/>
    </row>
    <row r="66" spans="1:11" ht="78" customHeight="1" x14ac:dyDescent="0.2">
      <c r="A66" s="29">
        <v>12</v>
      </c>
      <c r="B66" s="31" t="s">
        <v>2305</v>
      </c>
      <c r="C66" s="36"/>
      <c r="D66" s="36"/>
      <c r="E66" s="36"/>
      <c r="F66" s="71"/>
      <c r="G66" s="133"/>
      <c r="H66" s="229"/>
      <c r="I66" s="230"/>
      <c r="J66" s="230"/>
      <c r="K66" s="226"/>
    </row>
    <row r="67" spans="1:11" ht="28.9" customHeight="1" x14ac:dyDescent="0.2">
      <c r="A67" s="29"/>
      <c r="B67" s="34" t="s">
        <v>2306</v>
      </c>
      <c r="C67" s="35">
        <v>8000</v>
      </c>
      <c r="D67" s="36"/>
      <c r="E67" s="36"/>
      <c r="F67" s="71">
        <v>1.1000000000000001</v>
      </c>
      <c r="G67" s="133">
        <v>1.1000000000000001</v>
      </c>
      <c r="H67" s="229"/>
      <c r="I67" s="230"/>
      <c r="J67" s="230"/>
      <c r="K67" s="226"/>
    </row>
    <row r="68" spans="1:11" ht="28.9" customHeight="1" x14ac:dyDescent="0.2">
      <c r="A68" s="29"/>
      <c r="B68" s="34" t="s">
        <v>2307</v>
      </c>
      <c r="C68" s="35">
        <v>7000</v>
      </c>
      <c r="D68" s="36"/>
      <c r="E68" s="36"/>
      <c r="F68" s="71">
        <v>1.1000000000000001</v>
      </c>
      <c r="G68" s="133">
        <v>1.1000000000000001</v>
      </c>
      <c r="H68" s="229"/>
      <c r="I68" s="230"/>
      <c r="J68" s="230"/>
      <c r="K68" s="226"/>
    </row>
    <row r="69" spans="1:11" ht="28.9" customHeight="1" x14ac:dyDescent="0.2">
      <c r="A69" s="29"/>
      <c r="B69" s="34" t="s">
        <v>2308</v>
      </c>
      <c r="C69" s="35">
        <v>7000</v>
      </c>
      <c r="D69" s="36"/>
      <c r="E69" s="36"/>
      <c r="F69" s="71">
        <v>1.1000000000000001</v>
      </c>
      <c r="G69" s="133">
        <v>1.1000000000000001</v>
      </c>
      <c r="H69" s="229"/>
      <c r="I69" s="230"/>
      <c r="J69" s="230"/>
      <c r="K69" s="226"/>
    </row>
    <row r="70" spans="1:11" ht="28.9" customHeight="1" x14ac:dyDescent="0.2">
      <c r="A70" s="29">
        <v>13</v>
      </c>
      <c r="B70" s="31" t="s">
        <v>77</v>
      </c>
      <c r="C70" s="36"/>
      <c r="D70" s="36"/>
      <c r="E70" s="36"/>
      <c r="F70" s="71"/>
      <c r="G70" s="133"/>
      <c r="H70" s="229"/>
      <c r="I70" s="230"/>
      <c r="J70" s="230"/>
      <c r="K70" s="226"/>
    </row>
    <row r="71" spans="1:11" ht="28.9" customHeight="1" x14ac:dyDescent="0.2">
      <c r="A71" s="29"/>
      <c r="B71" s="34" t="s">
        <v>78</v>
      </c>
      <c r="C71" s="35">
        <v>3000</v>
      </c>
      <c r="D71" s="36"/>
      <c r="E71" s="36"/>
      <c r="F71" s="71">
        <v>1.5</v>
      </c>
      <c r="G71" s="133">
        <v>1.5</v>
      </c>
      <c r="H71" s="229">
        <v>2.33</v>
      </c>
      <c r="I71" s="230"/>
      <c r="J71" s="230" t="s">
        <v>2873</v>
      </c>
      <c r="K71" s="226"/>
    </row>
    <row r="72" spans="1:11" ht="28.9" customHeight="1" x14ac:dyDescent="0.2">
      <c r="A72" s="29"/>
      <c r="B72" s="34" t="s">
        <v>539</v>
      </c>
      <c r="C72" s="35">
        <v>1800</v>
      </c>
      <c r="D72" s="36"/>
      <c r="E72" s="36"/>
      <c r="F72" s="71">
        <v>1.5</v>
      </c>
      <c r="G72" s="133">
        <v>1.5</v>
      </c>
      <c r="H72" s="229"/>
      <c r="I72" s="230"/>
      <c r="J72" s="230"/>
      <c r="K72" s="226"/>
    </row>
    <row r="73" spans="1:11" ht="28.9" customHeight="1" x14ac:dyDescent="0.2">
      <c r="A73" s="29"/>
      <c r="B73" s="34" t="s">
        <v>80</v>
      </c>
      <c r="C73" s="35">
        <v>1000</v>
      </c>
      <c r="D73" s="36"/>
      <c r="E73" s="36"/>
      <c r="F73" s="71">
        <v>1.5</v>
      </c>
      <c r="G73" s="133">
        <v>1.5</v>
      </c>
      <c r="H73" s="229"/>
      <c r="I73" s="230"/>
      <c r="J73" s="230"/>
      <c r="K73" s="226"/>
    </row>
  </sheetData>
  <autoFilter ref="A3:K3" xr:uid="{00000000-0009-0000-0000-00000D000000}"/>
  <mergeCells count="11">
    <mergeCell ref="K2:K3"/>
    <mergeCell ref="J23:J24"/>
    <mergeCell ref="G2:G3"/>
    <mergeCell ref="H2:H3"/>
    <mergeCell ref="I2:I3"/>
    <mergeCell ref="J2:J3"/>
    <mergeCell ref="A1:E1"/>
    <mergeCell ref="A2:A3"/>
    <mergeCell ref="B2:B3"/>
    <mergeCell ref="C2:E2"/>
    <mergeCell ref="F2:F3"/>
  </mergeCells>
  <pageMargins left="0.70866141732283472" right="0.35433070866141736" top="0.55118110236220474" bottom="0.55118110236220474" header="0.31496062992125984" footer="0.31496062992125984"/>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54"/>
  <sheetViews>
    <sheetView tabSelected="1" topLeftCell="A4" zoomScale="70" zoomScaleNormal="70" workbookViewId="0">
      <selection activeCell="T10" sqref="T10"/>
    </sheetView>
  </sheetViews>
  <sheetFormatPr defaultColWidth="8.875" defaultRowHeight="15" x14ac:dyDescent="0.2"/>
  <cols>
    <col min="1" max="1" width="7.375" style="28" customWidth="1"/>
    <col min="2" max="2" width="60.375" style="28" customWidth="1"/>
    <col min="3" max="5" width="10" style="28" hidden="1" customWidth="1"/>
    <col min="6" max="6" width="17.375" style="28" hidden="1" customWidth="1"/>
    <col min="7" max="7" width="16.25" style="144" customWidth="1"/>
    <col min="8" max="8" width="14.375" style="244" hidden="1" customWidth="1"/>
    <col min="9" max="9" width="14.375" style="245" hidden="1" customWidth="1"/>
    <col min="10" max="10" width="16.75" style="245" hidden="1" customWidth="1"/>
    <col min="11" max="11" width="12.25" style="28" hidden="1" customWidth="1"/>
    <col min="12" max="16384" width="8.875" style="28"/>
  </cols>
  <sheetData>
    <row r="1" spans="1:11" ht="28.9" customHeight="1" x14ac:dyDescent="0.2">
      <c r="A1" s="352" t="s">
        <v>2309</v>
      </c>
      <c r="B1" s="352"/>
      <c r="C1" s="352"/>
      <c r="D1" s="352"/>
      <c r="E1" s="352"/>
      <c r="F1" s="73"/>
      <c r="G1" s="141"/>
      <c r="H1" s="242"/>
      <c r="I1" s="166"/>
      <c r="J1" s="166"/>
      <c r="K1" s="105"/>
    </row>
    <row r="2" spans="1:11" ht="33.950000000000003" customHeight="1" x14ac:dyDescent="0.2">
      <c r="A2" s="349" t="s">
        <v>0</v>
      </c>
      <c r="B2" s="350" t="s">
        <v>1</v>
      </c>
      <c r="C2" s="349" t="s">
        <v>2846</v>
      </c>
      <c r="D2" s="349"/>
      <c r="E2" s="349"/>
      <c r="F2" s="349" t="s">
        <v>2839</v>
      </c>
      <c r="G2" s="382" t="s">
        <v>2843</v>
      </c>
      <c r="H2" s="384" t="s">
        <v>2851</v>
      </c>
      <c r="I2" s="349" t="s">
        <v>2840</v>
      </c>
      <c r="J2" s="350" t="s">
        <v>2841</v>
      </c>
      <c r="K2" s="349" t="s">
        <v>2850</v>
      </c>
    </row>
    <row r="3" spans="1:11" ht="27" customHeight="1" x14ac:dyDescent="0.2">
      <c r="A3" s="349"/>
      <c r="B3" s="350"/>
      <c r="C3" s="29" t="s">
        <v>3</v>
      </c>
      <c r="D3" s="29" t="s">
        <v>4</v>
      </c>
      <c r="E3" s="29" t="s">
        <v>5</v>
      </c>
      <c r="F3" s="349"/>
      <c r="G3" s="383"/>
      <c r="H3" s="384"/>
      <c r="I3" s="349"/>
      <c r="J3" s="350"/>
      <c r="K3" s="349"/>
    </row>
    <row r="4" spans="1:11" ht="30.75" customHeight="1" x14ac:dyDescent="0.2">
      <c r="A4" s="29">
        <v>1</v>
      </c>
      <c r="B4" s="31" t="s">
        <v>1252</v>
      </c>
      <c r="C4" s="36"/>
      <c r="D4" s="36"/>
      <c r="E4" s="36"/>
      <c r="F4" s="36"/>
      <c r="G4" s="142"/>
      <c r="H4" s="243"/>
      <c r="I4" s="220"/>
      <c r="J4" s="220"/>
      <c r="K4" s="36"/>
    </row>
    <row r="5" spans="1:11" ht="30.75" customHeight="1" x14ac:dyDescent="0.2">
      <c r="A5" s="29"/>
      <c r="B5" s="34" t="s">
        <v>2310</v>
      </c>
      <c r="C5" s="35">
        <v>12000</v>
      </c>
      <c r="D5" s="35">
        <v>6000</v>
      </c>
      <c r="E5" s="35">
        <v>3000</v>
      </c>
      <c r="F5" s="35" t="s">
        <v>2844</v>
      </c>
      <c r="G5" s="133" t="s">
        <v>2844</v>
      </c>
      <c r="H5" s="179"/>
      <c r="I5" s="35"/>
      <c r="J5" s="35"/>
      <c r="K5" s="35"/>
    </row>
    <row r="6" spans="1:11" ht="30.75" customHeight="1" x14ac:dyDescent="0.2">
      <c r="A6" s="31"/>
      <c r="B6" s="34" t="s">
        <v>2311</v>
      </c>
      <c r="C6" s="35">
        <v>10000</v>
      </c>
      <c r="D6" s="35">
        <v>5000</v>
      </c>
      <c r="E6" s="35">
        <v>2500</v>
      </c>
      <c r="F6" s="35" t="s">
        <v>2844</v>
      </c>
      <c r="G6" s="133" t="s">
        <v>2844</v>
      </c>
      <c r="H6" s="243"/>
      <c r="I6" s="220"/>
      <c r="J6" s="220"/>
      <c r="K6" s="36"/>
    </row>
    <row r="7" spans="1:11" s="27" customFormat="1" ht="30.75" customHeight="1" x14ac:dyDescent="0.2">
      <c r="A7" s="128">
        <v>2</v>
      </c>
      <c r="B7" s="31" t="s">
        <v>2039</v>
      </c>
      <c r="C7" s="35">
        <v>10000</v>
      </c>
      <c r="D7" s="35">
        <v>5000</v>
      </c>
      <c r="E7" s="35">
        <v>2500</v>
      </c>
      <c r="F7" s="35" t="s">
        <v>2845</v>
      </c>
      <c r="G7" s="133" t="s">
        <v>2845</v>
      </c>
      <c r="H7" s="179">
        <v>2.2999999999999998</v>
      </c>
      <c r="I7" s="35"/>
      <c r="J7" s="247" t="s">
        <v>2876</v>
      </c>
      <c r="K7" s="35"/>
    </row>
    <row r="8" spans="1:11" ht="28.9" customHeight="1" x14ac:dyDescent="0.2">
      <c r="A8" s="29">
        <v>3</v>
      </c>
      <c r="B8" s="31" t="s">
        <v>2141</v>
      </c>
      <c r="C8" s="36"/>
      <c r="D8" s="36"/>
      <c r="E8" s="36"/>
      <c r="F8" s="35"/>
      <c r="G8" s="133"/>
      <c r="H8" s="179"/>
      <c r="I8" s="35"/>
      <c r="J8" s="35"/>
      <c r="K8" s="35"/>
    </row>
    <row r="9" spans="1:11" ht="28.9" customHeight="1" x14ac:dyDescent="0.2">
      <c r="A9" s="29"/>
      <c r="B9" s="34" t="s">
        <v>2312</v>
      </c>
      <c r="C9" s="35">
        <v>12000</v>
      </c>
      <c r="D9" s="35">
        <v>6000</v>
      </c>
      <c r="E9" s="35">
        <v>3000</v>
      </c>
      <c r="F9" s="35" t="s">
        <v>2845</v>
      </c>
      <c r="G9" s="133" t="s">
        <v>2845</v>
      </c>
      <c r="H9" s="243"/>
      <c r="I9" s="220"/>
      <c r="J9" s="220"/>
      <c r="K9" s="36"/>
    </row>
    <row r="10" spans="1:11" ht="28.9" customHeight="1" x14ac:dyDescent="0.2">
      <c r="A10" s="29"/>
      <c r="B10" s="34" t="s">
        <v>2313</v>
      </c>
      <c r="C10" s="35">
        <v>10000</v>
      </c>
      <c r="D10" s="35">
        <v>5000</v>
      </c>
      <c r="E10" s="35">
        <v>2600</v>
      </c>
      <c r="F10" s="35" t="s">
        <v>2845</v>
      </c>
      <c r="G10" s="133" t="s">
        <v>2845</v>
      </c>
      <c r="H10" s="179"/>
      <c r="I10" s="35"/>
      <c r="J10" s="35"/>
      <c r="K10" s="35"/>
    </row>
    <row r="11" spans="1:11" ht="46.5" customHeight="1" x14ac:dyDescent="0.2">
      <c r="A11" s="29"/>
      <c r="B11" s="34" t="s">
        <v>2314</v>
      </c>
      <c r="C11" s="35">
        <v>9500</v>
      </c>
      <c r="D11" s="35">
        <v>4800</v>
      </c>
      <c r="E11" s="35">
        <v>2400</v>
      </c>
      <c r="F11" s="35" t="s">
        <v>2845</v>
      </c>
      <c r="G11" s="133" t="s">
        <v>2845</v>
      </c>
      <c r="H11" s="179"/>
      <c r="I11" s="35"/>
      <c r="J11" s="35"/>
      <c r="K11" s="35"/>
    </row>
    <row r="12" spans="1:11" ht="28.9" customHeight="1" x14ac:dyDescent="0.2">
      <c r="A12" s="29"/>
      <c r="B12" s="34" t="s">
        <v>2315</v>
      </c>
      <c r="C12" s="35">
        <v>8500</v>
      </c>
      <c r="D12" s="35">
        <v>4300</v>
      </c>
      <c r="E12" s="35">
        <v>2200</v>
      </c>
      <c r="F12" s="35" t="s">
        <v>2845</v>
      </c>
      <c r="G12" s="133" t="s">
        <v>2845</v>
      </c>
      <c r="H12" s="179"/>
      <c r="I12" s="35"/>
      <c r="J12" s="35"/>
      <c r="K12" s="35"/>
    </row>
    <row r="13" spans="1:11" ht="28.9" customHeight="1" x14ac:dyDescent="0.2">
      <c r="A13" s="29">
        <v>4</v>
      </c>
      <c r="B13" s="31" t="s">
        <v>29</v>
      </c>
      <c r="C13" s="36"/>
      <c r="D13" s="36"/>
      <c r="E13" s="36"/>
      <c r="F13" s="35"/>
      <c r="G13" s="133"/>
      <c r="H13" s="179"/>
      <c r="I13" s="35"/>
      <c r="J13" s="35"/>
      <c r="K13" s="35"/>
    </row>
    <row r="14" spans="1:11" ht="28.9" customHeight="1" x14ac:dyDescent="0.2">
      <c r="A14" s="29"/>
      <c r="B14" s="34" t="s">
        <v>2316</v>
      </c>
      <c r="C14" s="35">
        <v>9000</v>
      </c>
      <c r="D14" s="35">
        <v>4500</v>
      </c>
      <c r="E14" s="35">
        <v>2300</v>
      </c>
      <c r="F14" s="83">
        <v>1</v>
      </c>
      <c r="G14" s="344">
        <v>1</v>
      </c>
      <c r="H14" s="243"/>
      <c r="I14" s="220"/>
      <c r="J14" s="220"/>
      <c r="K14" s="36"/>
    </row>
    <row r="15" spans="1:11" ht="28.9" customHeight="1" x14ac:dyDescent="0.2">
      <c r="A15" s="29"/>
      <c r="B15" s="34" t="s">
        <v>2317</v>
      </c>
      <c r="C15" s="35">
        <v>8000</v>
      </c>
      <c r="D15" s="35">
        <v>4000</v>
      </c>
      <c r="E15" s="35">
        <v>2000</v>
      </c>
      <c r="F15" s="83">
        <v>1</v>
      </c>
      <c r="G15" s="344">
        <v>1</v>
      </c>
      <c r="H15" s="179"/>
      <c r="I15" s="35"/>
      <c r="J15" s="35"/>
      <c r="K15" s="35"/>
    </row>
    <row r="16" spans="1:11" ht="28.9" customHeight="1" x14ac:dyDescent="0.2">
      <c r="A16" s="29"/>
      <c r="B16" s="34" t="s">
        <v>2318</v>
      </c>
      <c r="C16" s="35">
        <v>4000</v>
      </c>
      <c r="D16" s="35">
        <v>2000</v>
      </c>
      <c r="E16" s="35">
        <v>1000</v>
      </c>
      <c r="F16" s="83">
        <v>1</v>
      </c>
      <c r="G16" s="344">
        <v>1</v>
      </c>
      <c r="H16" s="179"/>
      <c r="I16" s="35"/>
      <c r="J16" s="35"/>
      <c r="K16" s="35"/>
    </row>
    <row r="17" spans="1:11" ht="28.9" customHeight="1" x14ac:dyDescent="0.2">
      <c r="A17" s="29"/>
      <c r="B17" s="34" t="s">
        <v>2319</v>
      </c>
      <c r="C17" s="35">
        <v>4000</v>
      </c>
      <c r="D17" s="35">
        <v>2000</v>
      </c>
      <c r="E17" s="35">
        <v>1000</v>
      </c>
      <c r="F17" s="83">
        <v>1</v>
      </c>
      <c r="G17" s="344">
        <v>1</v>
      </c>
      <c r="H17" s="179"/>
      <c r="I17" s="35"/>
      <c r="J17" s="35"/>
      <c r="K17" s="35"/>
    </row>
    <row r="18" spans="1:11" ht="39" customHeight="1" x14ac:dyDescent="0.2">
      <c r="A18" s="29"/>
      <c r="B18" s="34" t="s">
        <v>2320</v>
      </c>
      <c r="C18" s="35">
        <v>4500</v>
      </c>
      <c r="D18" s="35">
        <v>2000</v>
      </c>
      <c r="E18" s="35">
        <v>1000</v>
      </c>
      <c r="F18" s="83">
        <v>1</v>
      </c>
      <c r="G18" s="344">
        <v>1</v>
      </c>
      <c r="H18" s="179">
        <f>18000/C18</f>
        <v>4</v>
      </c>
      <c r="I18" s="35"/>
      <c r="J18" s="35" t="s">
        <v>2875</v>
      </c>
      <c r="K18" s="35"/>
    </row>
    <row r="19" spans="1:11" ht="39" customHeight="1" x14ac:dyDescent="0.2">
      <c r="A19" s="29"/>
      <c r="B19" s="34" t="s">
        <v>2321</v>
      </c>
      <c r="C19" s="35">
        <v>4500</v>
      </c>
      <c r="D19" s="35">
        <v>2000</v>
      </c>
      <c r="E19" s="35">
        <v>1000</v>
      </c>
      <c r="F19" s="83">
        <v>1</v>
      </c>
      <c r="G19" s="344">
        <v>1</v>
      </c>
      <c r="H19" s="179"/>
      <c r="I19" s="35"/>
      <c r="J19" s="35"/>
      <c r="K19" s="35"/>
    </row>
    <row r="20" spans="1:11" ht="28.9" customHeight="1" x14ac:dyDescent="0.2">
      <c r="A20" s="29"/>
      <c r="B20" s="34" t="s">
        <v>2322</v>
      </c>
      <c r="C20" s="35">
        <v>5000</v>
      </c>
      <c r="D20" s="35">
        <v>2500</v>
      </c>
      <c r="E20" s="35">
        <v>1300</v>
      </c>
      <c r="F20" s="83">
        <v>1</v>
      </c>
      <c r="G20" s="344">
        <v>1</v>
      </c>
      <c r="H20" s="243"/>
      <c r="I20" s="220"/>
      <c r="J20" s="220"/>
      <c r="K20" s="36"/>
    </row>
    <row r="21" spans="1:11" ht="28.9" customHeight="1" x14ac:dyDescent="0.2">
      <c r="A21" s="29"/>
      <c r="B21" s="34" t="s">
        <v>2323</v>
      </c>
      <c r="C21" s="35">
        <v>4000</v>
      </c>
      <c r="D21" s="35">
        <v>2000</v>
      </c>
      <c r="E21" s="35">
        <v>1000</v>
      </c>
      <c r="F21" s="83">
        <v>1</v>
      </c>
      <c r="G21" s="344">
        <v>1</v>
      </c>
      <c r="H21" s="179"/>
      <c r="I21" s="35"/>
      <c r="J21" s="35"/>
      <c r="K21" s="35"/>
    </row>
    <row r="22" spans="1:11" ht="28.9" customHeight="1" x14ac:dyDescent="0.2">
      <c r="A22" s="29"/>
      <c r="B22" s="34" t="s">
        <v>2324</v>
      </c>
      <c r="C22" s="35">
        <v>3000</v>
      </c>
      <c r="D22" s="35">
        <v>1500</v>
      </c>
      <c r="E22" s="40">
        <v>800</v>
      </c>
      <c r="F22" s="83">
        <v>1</v>
      </c>
      <c r="G22" s="344">
        <v>1</v>
      </c>
      <c r="H22" s="179"/>
      <c r="I22" s="35"/>
      <c r="J22" s="35"/>
      <c r="K22" s="35"/>
    </row>
    <row r="23" spans="1:11" ht="28.9" customHeight="1" x14ac:dyDescent="0.2">
      <c r="A23" s="29"/>
      <c r="B23" s="34" t="s">
        <v>2325</v>
      </c>
      <c r="C23" s="35">
        <v>3500</v>
      </c>
      <c r="D23" s="35">
        <v>2000</v>
      </c>
      <c r="E23" s="35">
        <v>1000</v>
      </c>
      <c r="F23" s="83">
        <v>1</v>
      </c>
      <c r="G23" s="344">
        <v>1</v>
      </c>
      <c r="H23" s="179"/>
      <c r="I23" s="35"/>
      <c r="J23" s="35"/>
      <c r="K23" s="35"/>
    </row>
    <row r="24" spans="1:11" ht="28.9" customHeight="1" x14ac:dyDescent="0.2">
      <c r="A24" s="29"/>
      <c r="B24" s="34" t="s">
        <v>2326</v>
      </c>
      <c r="C24" s="35">
        <v>4000</v>
      </c>
      <c r="D24" s="35">
        <v>2000</v>
      </c>
      <c r="E24" s="35">
        <v>1000</v>
      </c>
      <c r="F24" s="83">
        <v>1</v>
      </c>
      <c r="G24" s="344">
        <v>1</v>
      </c>
      <c r="H24" s="179"/>
      <c r="I24" s="35"/>
      <c r="J24" s="35"/>
      <c r="K24" s="35"/>
    </row>
    <row r="25" spans="1:11" ht="44.25" customHeight="1" x14ac:dyDescent="0.2">
      <c r="A25" s="29"/>
      <c r="B25" s="34" t="s">
        <v>2327</v>
      </c>
      <c r="C25" s="35">
        <v>5000</v>
      </c>
      <c r="D25" s="35">
        <v>2500</v>
      </c>
      <c r="E25" s="35">
        <v>1300</v>
      </c>
      <c r="F25" s="83">
        <v>1</v>
      </c>
      <c r="G25" s="344">
        <v>1</v>
      </c>
      <c r="H25" s="243"/>
      <c r="I25" s="220"/>
      <c r="J25" s="220"/>
      <c r="K25" s="36"/>
    </row>
    <row r="26" spans="1:11" ht="28.9" customHeight="1" x14ac:dyDescent="0.2">
      <c r="A26" s="29"/>
      <c r="B26" s="34" t="s">
        <v>2328</v>
      </c>
      <c r="C26" s="35">
        <v>4000</v>
      </c>
      <c r="D26" s="35">
        <v>2000</v>
      </c>
      <c r="E26" s="35">
        <v>1000</v>
      </c>
      <c r="F26" s="83">
        <v>1</v>
      </c>
      <c r="G26" s="344">
        <v>1</v>
      </c>
      <c r="H26" s="179"/>
      <c r="I26" s="35"/>
      <c r="J26" s="35"/>
      <c r="K26" s="35"/>
    </row>
    <row r="27" spans="1:11" ht="28.9" customHeight="1" x14ac:dyDescent="0.2">
      <c r="A27" s="29"/>
      <c r="B27" s="34" t="s">
        <v>2329</v>
      </c>
      <c r="C27" s="35">
        <v>3500</v>
      </c>
      <c r="D27" s="35">
        <v>1800</v>
      </c>
      <c r="E27" s="35">
        <v>1000</v>
      </c>
      <c r="F27" s="83">
        <v>1</v>
      </c>
      <c r="G27" s="344">
        <v>1</v>
      </c>
      <c r="H27" s="179"/>
      <c r="I27" s="35"/>
      <c r="J27" s="35"/>
      <c r="K27" s="35"/>
    </row>
    <row r="28" spans="1:11" ht="28.9" customHeight="1" x14ac:dyDescent="0.2">
      <c r="A28" s="29"/>
      <c r="B28" s="34" t="s">
        <v>2330</v>
      </c>
      <c r="C28" s="35">
        <v>4500</v>
      </c>
      <c r="D28" s="35">
        <v>2300</v>
      </c>
      <c r="E28" s="35">
        <v>1200</v>
      </c>
      <c r="F28" s="83">
        <v>1</v>
      </c>
      <c r="G28" s="344">
        <v>1</v>
      </c>
      <c r="H28" s="179"/>
      <c r="I28" s="35"/>
      <c r="J28" s="35"/>
      <c r="K28" s="35"/>
    </row>
    <row r="29" spans="1:11" ht="28.9" customHeight="1" x14ac:dyDescent="0.2">
      <c r="A29" s="29"/>
      <c r="B29" s="34" t="s">
        <v>2331</v>
      </c>
      <c r="C29" s="35">
        <v>3000</v>
      </c>
      <c r="D29" s="35">
        <v>1500</v>
      </c>
      <c r="E29" s="35">
        <v>1000</v>
      </c>
      <c r="F29" s="83">
        <v>1</v>
      </c>
      <c r="G29" s="344">
        <v>1</v>
      </c>
      <c r="H29" s="179"/>
      <c r="I29" s="35"/>
      <c r="J29" s="35"/>
      <c r="K29" s="35"/>
    </row>
    <row r="30" spans="1:11" ht="28.9" customHeight="1" x14ac:dyDescent="0.2">
      <c r="A30" s="29"/>
      <c r="B30" s="34" t="s">
        <v>2332</v>
      </c>
      <c r="C30" s="35">
        <v>5100</v>
      </c>
      <c r="D30" s="35">
        <v>2600</v>
      </c>
      <c r="E30" s="35">
        <v>1400</v>
      </c>
      <c r="F30" s="83">
        <v>1</v>
      </c>
      <c r="G30" s="344">
        <v>1</v>
      </c>
      <c r="H30" s="179"/>
      <c r="I30" s="35"/>
      <c r="J30" s="35"/>
      <c r="K30" s="35"/>
    </row>
    <row r="31" spans="1:11" ht="28.9" customHeight="1" x14ac:dyDescent="0.2">
      <c r="A31" s="29"/>
      <c r="B31" s="34" t="s">
        <v>2333</v>
      </c>
      <c r="C31" s="35">
        <v>3000</v>
      </c>
      <c r="D31" s="35">
        <v>1500</v>
      </c>
      <c r="E31" s="40">
        <v>800</v>
      </c>
      <c r="F31" s="83">
        <v>1</v>
      </c>
      <c r="G31" s="344">
        <v>1</v>
      </c>
      <c r="H31" s="179"/>
      <c r="I31" s="35"/>
      <c r="J31" s="35"/>
      <c r="K31" s="35"/>
    </row>
    <row r="32" spans="1:11" ht="28.9" customHeight="1" x14ac:dyDescent="0.2">
      <c r="A32" s="29"/>
      <c r="B32" s="34" t="s">
        <v>2334</v>
      </c>
      <c r="C32" s="35">
        <v>3000</v>
      </c>
      <c r="D32" s="35">
        <v>1600</v>
      </c>
      <c r="E32" s="35">
        <v>1000</v>
      </c>
      <c r="F32" s="83">
        <v>1</v>
      </c>
      <c r="G32" s="344">
        <v>1</v>
      </c>
      <c r="H32" s="179"/>
      <c r="I32" s="35"/>
      <c r="J32" s="35"/>
      <c r="K32" s="35"/>
    </row>
    <row r="33" spans="1:11" ht="28.9" customHeight="1" x14ac:dyDescent="0.2">
      <c r="A33" s="29"/>
      <c r="B33" s="34" t="s">
        <v>2335</v>
      </c>
      <c r="C33" s="35">
        <v>3000</v>
      </c>
      <c r="D33" s="35">
        <v>1600</v>
      </c>
      <c r="E33" s="35">
        <v>1000</v>
      </c>
      <c r="F33" s="83">
        <v>1</v>
      </c>
      <c r="G33" s="344">
        <v>1</v>
      </c>
      <c r="H33" s="179"/>
      <c r="I33" s="35"/>
      <c r="J33" s="35"/>
      <c r="K33" s="35"/>
    </row>
    <row r="34" spans="1:11" ht="28.9" customHeight="1" x14ac:dyDescent="0.2">
      <c r="A34" s="29"/>
      <c r="B34" s="34" t="s">
        <v>2336</v>
      </c>
      <c r="C34" s="35">
        <v>3000</v>
      </c>
      <c r="D34" s="35">
        <v>1300</v>
      </c>
      <c r="E34" s="35">
        <v>1000</v>
      </c>
      <c r="F34" s="83">
        <v>1</v>
      </c>
      <c r="G34" s="344">
        <v>1</v>
      </c>
      <c r="H34" s="179"/>
      <c r="I34" s="35"/>
      <c r="J34" s="35"/>
      <c r="K34" s="35"/>
    </row>
    <row r="35" spans="1:11" ht="28.9" customHeight="1" x14ac:dyDescent="0.2">
      <c r="A35" s="29"/>
      <c r="B35" s="34" t="s">
        <v>2337</v>
      </c>
      <c r="C35" s="35">
        <v>3500</v>
      </c>
      <c r="D35" s="35">
        <v>2000</v>
      </c>
      <c r="E35" s="35">
        <v>1000</v>
      </c>
      <c r="F35" s="83">
        <v>1</v>
      </c>
      <c r="G35" s="344">
        <v>1</v>
      </c>
      <c r="H35" s="179"/>
      <c r="I35" s="35"/>
      <c r="J35" s="35"/>
      <c r="K35" s="35"/>
    </row>
    <row r="36" spans="1:11" ht="28.9" customHeight="1" x14ac:dyDescent="0.2">
      <c r="A36" s="29"/>
      <c r="B36" s="34" t="s">
        <v>2338</v>
      </c>
      <c r="C36" s="35">
        <v>5000</v>
      </c>
      <c r="D36" s="35">
        <v>2500</v>
      </c>
      <c r="E36" s="35">
        <v>1300</v>
      </c>
      <c r="F36" s="83">
        <v>1</v>
      </c>
      <c r="G36" s="344">
        <v>1</v>
      </c>
      <c r="H36" s="179"/>
      <c r="I36" s="35"/>
      <c r="J36" s="35"/>
      <c r="K36" s="35"/>
    </row>
    <row r="37" spans="1:11" ht="28.9" customHeight="1" x14ac:dyDescent="0.2">
      <c r="A37" s="29"/>
      <c r="B37" s="34" t="s">
        <v>2339</v>
      </c>
      <c r="C37" s="35">
        <v>6000</v>
      </c>
      <c r="D37" s="35">
        <v>3000</v>
      </c>
      <c r="E37" s="35">
        <v>1500</v>
      </c>
      <c r="F37" s="83">
        <v>1</v>
      </c>
      <c r="G37" s="344">
        <v>1</v>
      </c>
      <c r="H37" s="179"/>
      <c r="I37" s="35"/>
      <c r="J37" s="35"/>
      <c r="K37" s="35"/>
    </row>
    <row r="38" spans="1:11" ht="44.25" customHeight="1" x14ac:dyDescent="0.2">
      <c r="A38" s="29"/>
      <c r="B38" s="34" t="s">
        <v>2340</v>
      </c>
      <c r="C38" s="35">
        <v>6200</v>
      </c>
      <c r="D38" s="35">
        <v>3100</v>
      </c>
      <c r="E38" s="35">
        <v>1700</v>
      </c>
      <c r="F38" s="83">
        <v>1</v>
      </c>
      <c r="G38" s="344">
        <v>1</v>
      </c>
      <c r="H38" s="179"/>
      <c r="I38" s="35"/>
      <c r="J38" s="35"/>
      <c r="K38" s="35"/>
    </row>
    <row r="39" spans="1:11" ht="28.9" customHeight="1" x14ac:dyDescent="0.2">
      <c r="A39" s="29"/>
      <c r="B39" s="34" t="s">
        <v>2341</v>
      </c>
      <c r="C39" s="35">
        <v>4000</v>
      </c>
      <c r="D39" s="35">
        <v>2000</v>
      </c>
      <c r="E39" s="35">
        <v>1000</v>
      </c>
      <c r="F39" s="83">
        <v>1</v>
      </c>
      <c r="G39" s="344">
        <v>1</v>
      </c>
      <c r="H39" s="179"/>
      <c r="I39" s="35"/>
      <c r="J39" s="35"/>
      <c r="K39" s="35"/>
    </row>
    <row r="40" spans="1:11" ht="28.9" customHeight="1" x14ac:dyDescent="0.2">
      <c r="A40" s="29"/>
      <c r="B40" s="34" t="s">
        <v>2342</v>
      </c>
      <c r="C40" s="35">
        <v>3500</v>
      </c>
      <c r="D40" s="35">
        <v>2000</v>
      </c>
      <c r="E40" s="35">
        <v>1000</v>
      </c>
      <c r="F40" s="83">
        <v>1</v>
      </c>
      <c r="G40" s="344">
        <v>1</v>
      </c>
      <c r="H40" s="179"/>
      <c r="I40" s="35"/>
      <c r="J40" s="35"/>
      <c r="K40" s="35"/>
    </row>
    <row r="41" spans="1:11" ht="28.9" customHeight="1" x14ac:dyDescent="0.2">
      <c r="A41" s="29"/>
      <c r="B41" s="34" t="s">
        <v>2343</v>
      </c>
      <c r="C41" s="35">
        <v>4000</v>
      </c>
      <c r="D41" s="35">
        <v>2000</v>
      </c>
      <c r="E41" s="35">
        <v>1000</v>
      </c>
      <c r="F41" s="83">
        <v>1</v>
      </c>
      <c r="G41" s="344">
        <v>1</v>
      </c>
      <c r="H41" s="179"/>
      <c r="I41" s="35"/>
      <c r="J41" s="35"/>
      <c r="K41" s="35"/>
    </row>
    <row r="42" spans="1:11" ht="28.9" customHeight="1" x14ac:dyDescent="0.2">
      <c r="A42" s="29"/>
      <c r="B42" s="34" t="s">
        <v>2344</v>
      </c>
      <c r="C42" s="35">
        <v>3500</v>
      </c>
      <c r="D42" s="35">
        <v>2000</v>
      </c>
      <c r="E42" s="35">
        <v>1000</v>
      </c>
      <c r="F42" s="83">
        <v>1</v>
      </c>
      <c r="G42" s="344">
        <v>1</v>
      </c>
      <c r="H42" s="179"/>
      <c r="I42" s="35"/>
      <c r="J42" s="35"/>
      <c r="K42" s="35"/>
    </row>
    <row r="43" spans="1:11" ht="28.9" customHeight="1" x14ac:dyDescent="0.2">
      <c r="A43" s="29">
        <v>5</v>
      </c>
      <c r="B43" s="31" t="s">
        <v>2345</v>
      </c>
      <c r="C43" s="35">
        <v>6500</v>
      </c>
      <c r="D43" s="35">
        <v>3300</v>
      </c>
      <c r="E43" s="35">
        <v>1700</v>
      </c>
      <c r="F43" s="83">
        <v>1</v>
      </c>
      <c r="G43" s="344">
        <v>1</v>
      </c>
      <c r="H43" s="179"/>
      <c r="I43" s="35"/>
      <c r="J43" s="35"/>
      <c r="K43" s="35">
        <v>15000</v>
      </c>
    </row>
    <row r="44" spans="1:11" ht="28.9" customHeight="1" x14ac:dyDescent="0.2">
      <c r="A44" s="30">
        <v>6</v>
      </c>
      <c r="B44" s="31" t="s">
        <v>2346</v>
      </c>
      <c r="C44" s="36"/>
      <c r="D44" s="36"/>
      <c r="E44" s="36"/>
      <c r="F44" s="35"/>
      <c r="G44" s="133"/>
      <c r="H44" s="179"/>
      <c r="I44" s="35"/>
      <c r="J44" s="35"/>
      <c r="K44" s="35"/>
    </row>
    <row r="45" spans="1:11" ht="28.9" customHeight="1" x14ac:dyDescent="0.2">
      <c r="A45" s="30"/>
      <c r="B45" s="34" t="s">
        <v>2347</v>
      </c>
      <c r="C45" s="35">
        <v>16000</v>
      </c>
      <c r="D45" s="36"/>
      <c r="E45" s="36"/>
      <c r="F45" s="83">
        <v>1</v>
      </c>
      <c r="G45" s="344">
        <v>1</v>
      </c>
      <c r="H45" s="179"/>
      <c r="I45" s="35"/>
      <c r="J45" s="35"/>
      <c r="K45" s="35"/>
    </row>
    <row r="46" spans="1:11" ht="28.9" customHeight="1" x14ac:dyDescent="0.2">
      <c r="A46" s="30"/>
      <c r="B46" s="34" t="s">
        <v>707</v>
      </c>
      <c r="C46" s="35">
        <v>15000</v>
      </c>
      <c r="D46" s="36"/>
      <c r="E46" s="36"/>
      <c r="F46" s="83">
        <v>1</v>
      </c>
      <c r="G46" s="344">
        <v>1</v>
      </c>
      <c r="H46" s="179"/>
      <c r="I46" s="35"/>
      <c r="J46" s="35"/>
      <c r="K46" s="35"/>
    </row>
    <row r="47" spans="1:11" ht="28.9" customHeight="1" x14ac:dyDescent="0.2">
      <c r="A47" s="30"/>
      <c r="B47" s="34" t="s">
        <v>2348</v>
      </c>
      <c r="C47" s="35">
        <v>10000</v>
      </c>
      <c r="D47" s="36"/>
      <c r="E47" s="36"/>
      <c r="F47" s="83">
        <v>1</v>
      </c>
      <c r="G47" s="344">
        <v>1</v>
      </c>
      <c r="H47" s="246">
        <v>1.2</v>
      </c>
      <c r="I47" s="35"/>
      <c r="J47" s="35" t="s">
        <v>2874</v>
      </c>
      <c r="K47" s="35"/>
    </row>
    <row r="48" spans="1:11" ht="28.9" customHeight="1" x14ac:dyDescent="0.2">
      <c r="A48" s="30"/>
      <c r="B48" s="34" t="s">
        <v>2349</v>
      </c>
      <c r="C48" s="35">
        <v>10000</v>
      </c>
      <c r="D48" s="36"/>
      <c r="E48" s="36"/>
      <c r="F48" s="83">
        <v>1</v>
      </c>
      <c r="G48" s="344">
        <v>1</v>
      </c>
      <c r="H48" s="246">
        <v>1.2</v>
      </c>
      <c r="I48" s="35"/>
      <c r="J48" s="35" t="s">
        <v>2874</v>
      </c>
      <c r="K48" s="35"/>
    </row>
    <row r="49" spans="1:11" ht="28.9" customHeight="1" x14ac:dyDescent="0.2">
      <c r="A49" s="30"/>
      <c r="B49" s="34" t="s">
        <v>58</v>
      </c>
      <c r="C49" s="35">
        <v>10000</v>
      </c>
      <c r="D49" s="36"/>
      <c r="E49" s="36"/>
      <c r="F49" s="83">
        <v>1</v>
      </c>
      <c r="G49" s="344">
        <v>1</v>
      </c>
      <c r="H49" s="246">
        <v>1.19</v>
      </c>
      <c r="I49" s="220"/>
      <c r="J49" s="35" t="s">
        <v>2874</v>
      </c>
      <c r="K49" s="36"/>
    </row>
    <row r="50" spans="1:11" ht="28.9" customHeight="1" x14ac:dyDescent="0.2">
      <c r="A50" s="30"/>
      <c r="B50" s="34" t="s">
        <v>2350</v>
      </c>
      <c r="C50" s="35">
        <v>9000</v>
      </c>
      <c r="D50" s="36"/>
      <c r="E50" s="36"/>
      <c r="F50" s="83">
        <v>1</v>
      </c>
      <c r="G50" s="344">
        <v>1</v>
      </c>
      <c r="H50" s="246">
        <v>1.22</v>
      </c>
      <c r="I50" s="220"/>
      <c r="J50" s="35" t="s">
        <v>2874</v>
      </c>
      <c r="K50" s="36"/>
    </row>
    <row r="51" spans="1:11" ht="28.9" customHeight="1" x14ac:dyDescent="0.2">
      <c r="A51" s="29">
        <v>7</v>
      </c>
      <c r="B51" s="31" t="s">
        <v>77</v>
      </c>
      <c r="C51" s="36"/>
      <c r="D51" s="36"/>
      <c r="E51" s="36"/>
      <c r="F51" s="36"/>
      <c r="G51" s="136"/>
      <c r="H51" s="243"/>
      <c r="I51" s="220"/>
      <c r="J51" s="220"/>
      <c r="K51" s="36"/>
    </row>
    <row r="52" spans="1:11" ht="28.9" customHeight="1" x14ac:dyDescent="0.2">
      <c r="A52" s="29"/>
      <c r="B52" s="34" t="s">
        <v>78</v>
      </c>
      <c r="C52" s="35">
        <v>3000</v>
      </c>
      <c r="D52" s="36"/>
      <c r="E52" s="36"/>
      <c r="F52" s="83">
        <v>1</v>
      </c>
      <c r="G52" s="344">
        <v>1.2</v>
      </c>
      <c r="H52" s="243"/>
      <c r="I52" s="220"/>
      <c r="J52" s="220"/>
      <c r="K52" s="36"/>
    </row>
    <row r="53" spans="1:11" ht="28.9" customHeight="1" x14ac:dyDescent="0.2">
      <c r="A53" s="29"/>
      <c r="B53" s="34" t="s">
        <v>539</v>
      </c>
      <c r="C53" s="35">
        <v>2000</v>
      </c>
      <c r="D53" s="36"/>
      <c r="E53" s="36"/>
      <c r="F53" s="83">
        <v>1</v>
      </c>
      <c r="G53" s="344">
        <v>1.2</v>
      </c>
      <c r="H53" s="243"/>
      <c r="I53" s="220"/>
      <c r="J53" s="220"/>
      <c r="K53" s="36"/>
    </row>
    <row r="54" spans="1:11" ht="28.9" customHeight="1" x14ac:dyDescent="0.2">
      <c r="A54" s="29"/>
      <c r="B54" s="34" t="s">
        <v>80</v>
      </c>
      <c r="C54" s="35">
        <v>1000</v>
      </c>
      <c r="D54" s="36"/>
      <c r="E54" s="36"/>
      <c r="F54" s="83">
        <v>1</v>
      </c>
      <c r="G54" s="344">
        <v>1.2</v>
      </c>
      <c r="H54" s="243"/>
      <c r="I54" s="220"/>
      <c r="J54" s="220"/>
      <c r="K54" s="36"/>
    </row>
  </sheetData>
  <autoFilter ref="A3:K3" xr:uid="{00000000-0009-0000-0000-00000E000000}"/>
  <mergeCells count="10">
    <mergeCell ref="K2:K3"/>
    <mergeCell ref="G2:G3"/>
    <mergeCell ref="H2:H3"/>
    <mergeCell ref="I2:I3"/>
    <mergeCell ref="J2:J3"/>
    <mergeCell ref="A1:E1"/>
    <mergeCell ref="A2:A3"/>
    <mergeCell ref="B2:B3"/>
    <mergeCell ref="C2:E2"/>
    <mergeCell ref="F2:F3"/>
  </mergeCells>
  <pageMargins left="0.70866141732283472" right="0.35433070866141736" top="0.55118110236220474" bottom="0.55118110236220474" header="0.31496062992125984" footer="0.31496062992125984"/>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76"/>
  <sheetViews>
    <sheetView tabSelected="1" topLeftCell="A55" zoomScale="70" zoomScaleNormal="70" workbookViewId="0">
      <selection activeCell="T10" sqref="T10"/>
    </sheetView>
  </sheetViews>
  <sheetFormatPr defaultColWidth="8.875" defaultRowHeight="14.25" x14ac:dyDescent="0.2"/>
  <cols>
    <col min="1" max="1" width="8.875" style="28"/>
    <col min="2" max="2" width="59.25" style="28" customWidth="1"/>
    <col min="3" max="5" width="9.625" style="28" hidden="1" customWidth="1"/>
    <col min="6" max="6" width="17.125" style="28" hidden="1" customWidth="1"/>
    <col min="7" max="7" width="16.75" style="134" customWidth="1"/>
    <col min="8" max="9" width="14.375" style="28" hidden="1" customWidth="1"/>
    <col min="10" max="10" width="16" style="202" hidden="1" customWidth="1"/>
    <col min="11" max="11" width="12.25" style="28" hidden="1" customWidth="1"/>
    <col min="12" max="16384" width="8.875" style="28"/>
  </cols>
  <sheetData>
    <row r="1" spans="1:11" ht="33.6" customHeight="1" x14ac:dyDescent="0.2">
      <c r="A1" s="122" t="s">
        <v>2351</v>
      </c>
      <c r="F1" s="73"/>
      <c r="G1" s="141"/>
      <c r="H1" s="73"/>
      <c r="I1" s="73"/>
      <c r="J1" s="166"/>
      <c r="K1" s="105"/>
    </row>
    <row r="2" spans="1:11" ht="28.5" customHeight="1" x14ac:dyDescent="0.2">
      <c r="A2" s="349" t="s">
        <v>0</v>
      </c>
      <c r="B2" s="350" t="s">
        <v>1636</v>
      </c>
      <c r="C2" s="349" t="s">
        <v>2846</v>
      </c>
      <c r="D2" s="349"/>
      <c r="E2" s="349"/>
      <c r="F2" s="349" t="s">
        <v>2839</v>
      </c>
      <c r="G2" s="374" t="s">
        <v>2843</v>
      </c>
      <c r="H2" s="349" t="s">
        <v>2851</v>
      </c>
      <c r="I2" s="349" t="s">
        <v>2840</v>
      </c>
      <c r="J2" s="368" t="s">
        <v>2841</v>
      </c>
      <c r="K2" s="349" t="s">
        <v>2850</v>
      </c>
    </row>
    <row r="3" spans="1:11" ht="28.5" customHeight="1" x14ac:dyDescent="0.2">
      <c r="A3" s="349"/>
      <c r="B3" s="350"/>
      <c r="C3" s="29" t="s">
        <v>3</v>
      </c>
      <c r="D3" s="29" t="s">
        <v>4</v>
      </c>
      <c r="E3" s="29" t="s">
        <v>5</v>
      </c>
      <c r="F3" s="349"/>
      <c r="G3" s="375"/>
      <c r="H3" s="349"/>
      <c r="I3" s="349"/>
      <c r="J3" s="368"/>
      <c r="K3" s="349"/>
    </row>
    <row r="4" spans="1:11" ht="28.15" customHeight="1" x14ac:dyDescent="0.2">
      <c r="A4" s="29">
        <v>1</v>
      </c>
      <c r="B4" s="31" t="s">
        <v>2224</v>
      </c>
      <c r="C4" s="36"/>
      <c r="D4" s="36"/>
      <c r="E4" s="36"/>
      <c r="F4" s="36"/>
      <c r="G4" s="136"/>
      <c r="H4" s="36"/>
      <c r="I4" s="36"/>
      <c r="J4" s="334"/>
      <c r="K4" s="36"/>
    </row>
    <row r="5" spans="1:11" ht="28.15" customHeight="1" x14ac:dyDescent="0.2">
      <c r="A5" s="40" t="s">
        <v>2352</v>
      </c>
      <c r="B5" s="34" t="s">
        <v>2353</v>
      </c>
      <c r="C5" s="35">
        <v>12000</v>
      </c>
      <c r="D5" s="35">
        <v>5000</v>
      </c>
      <c r="E5" s="35">
        <v>2500</v>
      </c>
      <c r="F5" s="71">
        <v>1.1000000000000001</v>
      </c>
      <c r="G5" s="133">
        <v>1.1000000000000001</v>
      </c>
      <c r="H5" s="35"/>
      <c r="I5" s="35"/>
      <c r="J5" s="335"/>
      <c r="K5" s="35"/>
    </row>
    <row r="6" spans="1:11" ht="40.9" customHeight="1" x14ac:dyDescent="0.2">
      <c r="A6" s="55" t="s">
        <v>2354</v>
      </c>
      <c r="B6" s="56" t="s">
        <v>2355</v>
      </c>
      <c r="C6" s="57">
        <v>3500</v>
      </c>
      <c r="D6" s="57">
        <v>1700</v>
      </c>
      <c r="E6" s="57">
        <v>1000</v>
      </c>
      <c r="F6" s="71">
        <v>1</v>
      </c>
      <c r="G6" s="133">
        <v>1</v>
      </c>
      <c r="H6" s="36"/>
      <c r="I6" s="36"/>
      <c r="J6" s="334"/>
      <c r="K6" s="36"/>
    </row>
    <row r="7" spans="1:11" ht="40.9" customHeight="1" x14ac:dyDescent="0.2">
      <c r="A7" s="55" t="s">
        <v>2354</v>
      </c>
      <c r="B7" s="56" t="s">
        <v>2356</v>
      </c>
      <c r="C7" s="57">
        <v>3500</v>
      </c>
      <c r="D7" s="57">
        <v>1700</v>
      </c>
      <c r="E7" s="57">
        <v>1000</v>
      </c>
      <c r="F7" s="71">
        <v>1</v>
      </c>
      <c r="G7" s="133">
        <v>1</v>
      </c>
      <c r="H7" s="35"/>
      <c r="I7" s="35"/>
      <c r="J7" s="335"/>
      <c r="K7" s="35"/>
    </row>
    <row r="8" spans="1:11" ht="28.15" customHeight="1" x14ac:dyDescent="0.2">
      <c r="A8" s="55" t="s">
        <v>2354</v>
      </c>
      <c r="B8" s="56" t="s">
        <v>2357</v>
      </c>
      <c r="C8" s="57">
        <v>3500</v>
      </c>
      <c r="D8" s="57">
        <v>1700</v>
      </c>
      <c r="E8" s="57">
        <v>1000</v>
      </c>
      <c r="F8" s="71">
        <v>1</v>
      </c>
      <c r="G8" s="133">
        <v>1</v>
      </c>
      <c r="H8" s="35"/>
      <c r="I8" s="35"/>
      <c r="J8" s="335"/>
      <c r="K8" s="35"/>
    </row>
    <row r="9" spans="1:11" ht="28.15" customHeight="1" x14ac:dyDescent="0.2">
      <c r="A9" s="55" t="s">
        <v>2354</v>
      </c>
      <c r="B9" s="56" t="s">
        <v>2358</v>
      </c>
      <c r="C9" s="57">
        <v>3500</v>
      </c>
      <c r="D9" s="57">
        <v>1700</v>
      </c>
      <c r="E9" s="57">
        <v>1000</v>
      </c>
      <c r="F9" s="71">
        <v>1</v>
      </c>
      <c r="G9" s="133">
        <v>1</v>
      </c>
      <c r="H9" s="36"/>
      <c r="I9" s="36"/>
      <c r="J9" s="334"/>
      <c r="K9" s="36"/>
    </row>
    <row r="10" spans="1:11" ht="28.15" customHeight="1" x14ac:dyDescent="0.2">
      <c r="A10" s="55" t="s">
        <v>2354</v>
      </c>
      <c r="B10" s="56" t="s">
        <v>2359</v>
      </c>
      <c r="C10" s="57">
        <v>2500</v>
      </c>
      <c r="D10" s="57">
        <v>1300</v>
      </c>
      <c r="E10" s="57">
        <v>1000</v>
      </c>
      <c r="F10" s="71">
        <v>1.1000000000000001</v>
      </c>
      <c r="G10" s="133">
        <v>1.1000000000000001</v>
      </c>
      <c r="H10" s="35"/>
      <c r="I10" s="35"/>
      <c r="J10" s="335"/>
      <c r="K10" s="35"/>
    </row>
    <row r="11" spans="1:11" ht="28.15" customHeight="1" x14ac:dyDescent="0.2">
      <c r="A11" s="55" t="s">
        <v>2354</v>
      </c>
      <c r="B11" s="56" t="s">
        <v>2360</v>
      </c>
      <c r="C11" s="57">
        <v>3500</v>
      </c>
      <c r="D11" s="57">
        <v>1700</v>
      </c>
      <c r="E11" s="57">
        <v>1000</v>
      </c>
      <c r="F11" s="71">
        <v>1</v>
      </c>
      <c r="G11" s="133">
        <v>1</v>
      </c>
      <c r="H11" s="35"/>
      <c r="I11" s="35"/>
      <c r="J11" s="335"/>
      <c r="K11" s="35"/>
    </row>
    <row r="12" spans="1:11" ht="28.15" customHeight="1" x14ac:dyDescent="0.2">
      <c r="A12" s="55" t="s">
        <v>2354</v>
      </c>
      <c r="B12" s="56" t="s">
        <v>2361</v>
      </c>
      <c r="C12" s="57">
        <v>3500</v>
      </c>
      <c r="D12" s="57">
        <v>1700</v>
      </c>
      <c r="E12" s="57">
        <v>1000</v>
      </c>
      <c r="F12" s="71">
        <v>1</v>
      </c>
      <c r="G12" s="133">
        <v>1</v>
      </c>
      <c r="H12" s="35"/>
      <c r="I12" s="35"/>
      <c r="J12" s="335"/>
      <c r="K12" s="35"/>
    </row>
    <row r="13" spans="1:11" ht="28.15" customHeight="1" x14ac:dyDescent="0.2">
      <c r="A13" s="55" t="s">
        <v>2354</v>
      </c>
      <c r="B13" s="56" t="s">
        <v>2362</v>
      </c>
      <c r="C13" s="57">
        <v>3500</v>
      </c>
      <c r="D13" s="57">
        <v>1700</v>
      </c>
      <c r="E13" s="57">
        <v>1000</v>
      </c>
      <c r="F13" s="71">
        <v>1</v>
      </c>
      <c r="G13" s="133">
        <v>1</v>
      </c>
      <c r="H13" s="35"/>
      <c r="I13" s="35"/>
      <c r="J13" s="335"/>
      <c r="K13" s="35"/>
    </row>
    <row r="14" spans="1:11" ht="40.9" customHeight="1" x14ac:dyDescent="0.2">
      <c r="A14" s="55" t="s">
        <v>2354</v>
      </c>
      <c r="B14" s="56" t="s">
        <v>2363</v>
      </c>
      <c r="C14" s="57">
        <v>2500</v>
      </c>
      <c r="D14" s="57">
        <v>1300</v>
      </c>
      <c r="E14" s="57">
        <v>1000</v>
      </c>
      <c r="F14" s="71">
        <v>1.1000000000000001</v>
      </c>
      <c r="G14" s="133">
        <v>1.1000000000000001</v>
      </c>
      <c r="H14" s="36"/>
      <c r="I14" s="36"/>
      <c r="J14" s="334"/>
      <c r="K14" s="36"/>
    </row>
    <row r="15" spans="1:11" ht="28.15" customHeight="1" x14ac:dyDescent="0.2">
      <c r="A15" s="55" t="s">
        <v>2354</v>
      </c>
      <c r="B15" s="56" t="s">
        <v>2364</v>
      </c>
      <c r="C15" s="57">
        <v>2500</v>
      </c>
      <c r="D15" s="57">
        <v>1300</v>
      </c>
      <c r="E15" s="57">
        <v>1000</v>
      </c>
      <c r="F15" s="71">
        <v>1.1000000000000001</v>
      </c>
      <c r="G15" s="133">
        <v>1.1000000000000001</v>
      </c>
      <c r="H15" s="35"/>
      <c r="I15" s="35"/>
      <c r="J15" s="335"/>
      <c r="K15" s="35"/>
    </row>
    <row r="16" spans="1:11" ht="28.15" customHeight="1" x14ac:dyDescent="0.2">
      <c r="A16" s="55" t="s">
        <v>2354</v>
      </c>
      <c r="B16" s="56" t="s">
        <v>2365</v>
      </c>
      <c r="C16" s="57">
        <v>2500</v>
      </c>
      <c r="D16" s="57">
        <v>1300</v>
      </c>
      <c r="E16" s="57">
        <v>1000</v>
      </c>
      <c r="F16" s="71">
        <v>1.1000000000000001</v>
      </c>
      <c r="G16" s="133">
        <v>1.1000000000000001</v>
      </c>
      <c r="H16" s="35"/>
      <c r="I16" s="35"/>
      <c r="J16" s="335"/>
      <c r="K16" s="35"/>
    </row>
    <row r="17" spans="1:11" ht="40.9" customHeight="1" x14ac:dyDescent="0.2">
      <c r="A17" s="40" t="s">
        <v>2366</v>
      </c>
      <c r="B17" s="34" t="s">
        <v>2367</v>
      </c>
      <c r="C17" s="35">
        <v>10000</v>
      </c>
      <c r="D17" s="35">
        <v>5000</v>
      </c>
      <c r="E17" s="35">
        <v>2600</v>
      </c>
      <c r="F17" s="71">
        <v>1</v>
      </c>
      <c r="G17" s="133">
        <v>1</v>
      </c>
      <c r="H17" s="35"/>
      <c r="I17" s="35"/>
      <c r="J17" s="335"/>
      <c r="K17" s="35"/>
    </row>
    <row r="18" spans="1:11" ht="28.15" customHeight="1" x14ac:dyDescent="0.2">
      <c r="A18" s="29">
        <v>2</v>
      </c>
      <c r="B18" s="31" t="s">
        <v>2222</v>
      </c>
      <c r="C18" s="36"/>
      <c r="D18" s="36"/>
      <c r="E18" s="36"/>
      <c r="F18" s="35"/>
      <c r="G18" s="133"/>
      <c r="H18" s="35"/>
      <c r="I18" s="35"/>
      <c r="J18" s="336"/>
      <c r="K18" s="35"/>
    </row>
    <row r="19" spans="1:11" ht="28.15" customHeight="1" x14ac:dyDescent="0.2">
      <c r="A19" s="29"/>
      <c r="B19" s="34" t="s">
        <v>2368</v>
      </c>
      <c r="C19" s="35">
        <v>12000</v>
      </c>
      <c r="D19" s="35">
        <v>6000</v>
      </c>
      <c r="E19" s="35">
        <v>3000</v>
      </c>
      <c r="F19" s="71">
        <v>1.1000000000000001</v>
      </c>
      <c r="G19" s="133">
        <v>1.1000000000000001</v>
      </c>
      <c r="H19" s="35"/>
      <c r="I19" s="35"/>
      <c r="J19" s="337"/>
      <c r="K19" s="35"/>
    </row>
    <row r="20" spans="1:11" ht="28.15" customHeight="1" x14ac:dyDescent="0.2">
      <c r="A20" s="29"/>
      <c r="B20" s="34" t="s">
        <v>2369</v>
      </c>
      <c r="C20" s="35">
        <v>14000</v>
      </c>
      <c r="D20" s="35">
        <v>7000</v>
      </c>
      <c r="E20" s="35">
        <v>3500</v>
      </c>
      <c r="F20" s="71">
        <v>1.1000000000000001</v>
      </c>
      <c r="G20" s="133">
        <v>1.1000000000000001</v>
      </c>
      <c r="H20" s="36"/>
      <c r="I20" s="36"/>
      <c r="J20" s="337"/>
      <c r="K20" s="36"/>
    </row>
    <row r="21" spans="1:11" ht="28.15" customHeight="1" x14ac:dyDescent="0.2">
      <c r="A21" s="29">
        <v>3</v>
      </c>
      <c r="B21" s="31" t="s">
        <v>1831</v>
      </c>
      <c r="C21" s="36"/>
      <c r="D21" s="36"/>
      <c r="E21" s="36"/>
      <c r="F21" s="35"/>
      <c r="G21" s="133"/>
      <c r="H21" s="35"/>
      <c r="I21" s="35"/>
      <c r="J21" s="336"/>
      <c r="K21" s="35"/>
    </row>
    <row r="22" spans="1:11" ht="28.15" customHeight="1" x14ac:dyDescent="0.2">
      <c r="A22" s="29"/>
      <c r="B22" s="34" t="s">
        <v>2370</v>
      </c>
      <c r="C22" s="35">
        <v>14000</v>
      </c>
      <c r="D22" s="35">
        <v>7100</v>
      </c>
      <c r="E22" s="35">
        <v>3600</v>
      </c>
      <c r="F22" s="71">
        <v>1</v>
      </c>
      <c r="G22" s="133">
        <v>1</v>
      </c>
      <c r="H22" s="35"/>
      <c r="I22" s="35"/>
      <c r="J22" s="337">
        <v>30000</v>
      </c>
      <c r="K22" s="35"/>
    </row>
    <row r="23" spans="1:11" ht="28.15" customHeight="1" x14ac:dyDescent="0.2">
      <c r="A23" s="29">
        <v>4</v>
      </c>
      <c r="B23" s="31" t="s">
        <v>2228</v>
      </c>
      <c r="C23" s="35">
        <v>9000</v>
      </c>
      <c r="D23" s="35">
        <v>4600</v>
      </c>
      <c r="E23" s="35">
        <v>2400</v>
      </c>
      <c r="F23" s="71">
        <v>1.1000000000000001</v>
      </c>
      <c r="G23" s="133">
        <v>1.1000000000000001</v>
      </c>
      <c r="H23" s="35"/>
      <c r="I23" s="35"/>
      <c r="J23" s="337"/>
      <c r="K23" s="35"/>
    </row>
    <row r="24" spans="1:11" ht="28.15" customHeight="1" x14ac:dyDescent="0.2">
      <c r="A24" s="29">
        <v>5</v>
      </c>
      <c r="B24" s="31" t="s">
        <v>2045</v>
      </c>
      <c r="C24" s="35">
        <v>7000</v>
      </c>
      <c r="D24" s="35">
        <v>3500</v>
      </c>
      <c r="E24" s="35">
        <v>1900</v>
      </c>
      <c r="F24" s="71">
        <v>1.1000000000000001</v>
      </c>
      <c r="G24" s="133">
        <v>1.1000000000000001</v>
      </c>
      <c r="H24" s="35"/>
      <c r="I24" s="35"/>
      <c r="J24" s="337"/>
      <c r="K24" s="35"/>
    </row>
    <row r="25" spans="1:11" ht="28.15" customHeight="1" x14ac:dyDescent="0.2">
      <c r="A25" s="29"/>
      <c r="B25" s="34" t="s">
        <v>2371</v>
      </c>
      <c r="C25" s="35">
        <v>2500</v>
      </c>
      <c r="D25" s="35">
        <v>1300</v>
      </c>
      <c r="E25" s="35">
        <v>1000</v>
      </c>
      <c r="F25" s="71">
        <v>1.1000000000000001</v>
      </c>
      <c r="G25" s="133">
        <v>1.1000000000000001</v>
      </c>
      <c r="H25" s="36"/>
      <c r="I25" s="36"/>
      <c r="J25" s="337"/>
      <c r="K25" s="36"/>
    </row>
    <row r="26" spans="1:11" ht="28.15" customHeight="1" x14ac:dyDescent="0.2">
      <c r="A26" s="29"/>
      <c r="B26" s="34" t="s">
        <v>2372</v>
      </c>
      <c r="C26" s="35">
        <v>2500</v>
      </c>
      <c r="D26" s="35">
        <v>1300</v>
      </c>
      <c r="E26" s="35">
        <v>1000</v>
      </c>
      <c r="F26" s="71">
        <v>1.1000000000000001</v>
      </c>
      <c r="G26" s="133">
        <v>1.1000000000000001</v>
      </c>
      <c r="H26" s="35"/>
      <c r="I26" s="35"/>
      <c r="J26" s="337"/>
      <c r="K26" s="35"/>
    </row>
    <row r="27" spans="1:11" ht="28.15" customHeight="1" x14ac:dyDescent="0.2">
      <c r="A27" s="29">
        <v>6</v>
      </c>
      <c r="B27" s="31" t="s">
        <v>29</v>
      </c>
      <c r="C27" s="36"/>
      <c r="D27" s="36"/>
      <c r="E27" s="36"/>
      <c r="F27" s="35"/>
      <c r="G27" s="133"/>
      <c r="H27" s="35"/>
      <c r="I27" s="35"/>
      <c r="J27" s="336"/>
      <c r="K27" s="35"/>
    </row>
    <row r="28" spans="1:11" ht="40.9" customHeight="1" x14ac:dyDescent="0.2">
      <c r="A28" s="29"/>
      <c r="B28" s="58" t="s">
        <v>2373</v>
      </c>
      <c r="C28" s="35">
        <v>7000</v>
      </c>
      <c r="D28" s="35">
        <v>3600</v>
      </c>
      <c r="E28" s="35">
        <v>1800</v>
      </c>
      <c r="F28" s="71">
        <v>1.1000000000000001</v>
      </c>
      <c r="G28" s="133">
        <v>1.1000000000000001</v>
      </c>
      <c r="H28" s="35"/>
      <c r="I28" s="35"/>
      <c r="J28" s="337">
        <v>20000</v>
      </c>
      <c r="K28" s="35"/>
    </row>
    <row r="29" spans="1:11" ht="28.15" customHeight="1" x14ac:dyDescent="0.2">
      <c r="A29" s="31"/>
      <c r="B29" s="54" t="s">
        <v>2374</v>
      </c>
      <c r="C29" s="35">
        <v>4000</v>
      </c>
      <c r="D29" s="35">
        <v>2000</v>
      </c>
      <c r="E29" s="35">
        <v>1100</v>
      </c>
      <c r="F29" s="71">
        <v>1.1000000000000001</v>
      </c>
      <c r="G29" s="133">
        <v>1.1000000000000001</v>
      </c>
      <c r="H29" s="35"/>
      <c r="I29" s="35"/>
      <c r="J29" s="337"/>
      <c r="K29" s="35"/>
    </row>
    <row r="30" spans="1:11" ht="28.15" customHeight="1" x14ac:dyDescent="0.2">
      <c r="A30" s="31"/>
      <c r="B30" s="54" t="s">
        <v>2375</v>
      </c>
      <c r="C30" s="35">
        <v>3000</v>
      </c>
      <c r="D30" s="35">
        <v>1500</v>
      </c>
      <c r="E30" s="35">
        <v>1000</v>
      </c>
      <c r="F30" s="71">
        <v>1.1000000000000001</v>
      </c>
      <c r="G30" s="133">
        <v>1.1000000000000001</v>
      </c>
      <c r="H30" s="35"/>
      <c r="I30" s="35"/>
      <c r="J30" s="337"/>
      <c r="K30" s="35"/>
    </row>
    <row r="31" spans="1:11" ht="28.15" customHeight="1" x14ac:dyDescent="0.2">
      <c r="A31" s="29"/>
      <c r="B31" s="34" t="s">
        <v>2376</v>
      </c>
      <c r="C31" s="35">
        <v>3000</v>
      </c>
      <c r="D31" s="35">
        <v>1500</v>
      </c>
      <c r="E31" s="35">
        <v>1000</v>
      </c>
      <c r="F31" s="71">
        <v>1</v>
      </c>
      <c r="G31" s="133">
        <v>1</v>
      </c>
      <c r="H31" s="35"/>
      <c r="I31" s="35"/>
      <c r="J31" s="337"/>
      <c r="K31" s="35"/>
    </row>
    <row r="32" spans="1:11" ht="28.15" customHeight="1" x14ac:dyDescent="0.2">
      <c r="A32" s="29"/>
      <c r="B32" s="34" t="s">
        <v>2377</v>
      </c>
      <c r="C32" s="35">
        <v>5000</v>
      </c>
      <c r="D32" s="35">
        <v>2500</v>
      </c>
      <c r="E32" s="35">
        <v>1300</v>
      </c>
      <c r="F32" s="71">
        <v>1</v>
      </c>
      <c r="G32" s="133">
        <v>1</v>
      </c>
      <c r="H32" s="35"/>
      <c r="I32" s="35"/>
      <c r="J32" s="338"/>
      <c r="K32" s="35"/>
    </row>
    <row r="33" spans="1:11" ht="28.15" customHeight="1" x14ac:dyDescent="0.2">
      <c r="A33" s="29"/>
      <c r="B33" s="34" t="s">
        <v>2378</v>
      </c>
      <c r="C33" s="35">
        <v>8000</v>
      </c>
      <c r="D33" s="35">
        <v>4000</v>
      </c>
      <c r="E33" s="35">
        <v>2000</v>
      </c>
      <c r="F33" s="71">
        <v>1</v>
      </c>
      <c r="G33" s="133">
        <v>1</v>
      </c>
      <c r="H33" s="35"/>
      <c r="I33" s="35"/>
      <c r="J33" s="337"/>
      <c r="K33" s="35"/>
    </row>
    <row r="34" spans="1:11" ht="28.15" customHeight="1" x14ac:dyDescent="0.2">
      <c r="A34" s="29"/>
      <c r="B34" s="54" t="s">
        <v>2379</v>
      </c>
      <c r="C34" s="35">
        <v>6000</v>
      </c>
      <c r="D34" s="35">
        <v>3000</v>
      </c>
      <c r="E34" s="35">
        <v>1600</v>
      </c>
      <c r="F34" s="71">
        <v>1.1000000000000001</v>
      </c>
      <c r="G34" s="133">
        <v>1.1000000000000001</v>
      </c>
      <c r="H34" s="35"/>
      <c r="I34" s="35"/>
      <c r="J34" s="337"/>
      <c r="K34" s="35"/>
    </row>
    <row r="35" spans="1:11" ht="40.9" customHeight="1" x14ac:dyDescent="0.2">
      <c r="A35" s="29"/>
      <c r="B35" s="34" t="s">
        <v>2380</v>
      </c>
      <c r="C35" s="35">
        <v>6000</v>
      </c>
      <c r="D35" s="35">
        <v>3000</v>
      </c>
      <c r="E35" s="35">
        <v>1500</v>
      </c>
      <c r="F35" s="71">
        <v>1</v>
      </c>
      <c r="G35" s="133">
        <v>1</v>
      </c>
      <c r="H35" s="169"/>
      <c r="I35" s="169"/>
      <c r="J35" s="339"/>
      <c r="K35" s="35"/>
    </row>
    <row r="36" spans="1:11" ht="40.9" customHeight="1" x14ac:dyDescent="0.2">
      <c r="A36" s="29"/>
      <c r="B36" s="34" t="s">
        <v>2381</v>
      </c>
      <c r="C36" s="35">
        <v>6000</v>
      </c>
      <c r="D36" s="35">
        <v>3000</v>
      </c>
      <c r="E36" s="35">
        <v>1600</v>
      </c>
      <c r="F36" s="71">
        <v>1.1000000000000001</v>
      </c>
      <c r="G36" s="133">
        <v>1.1000000000000001</v>
      </c>
      <c r="H36" s="35"/>
      <c r="I36" s="35"/>
      <c r="J36" s="340">
        <v>16000</v>
      </c>
      <c r="K36" s="35"/>
    </row>
    <row r="37" spans="1:11" ht="28.15" customHeight="1" x14ac:dyDescent="0.2">
      <c r="A37" s="29"/>
      <c r="B37" s="34" t="s">
        <v>2382</v>
      </c>
      <c r="C37" s="35">
        <v>6500</v>
      </c>
      <c r="D37" s="35">
        <v>3300</v>
      </c>
      <c r="E37" s="35">
        <v>1700</v>
      </c>
      <c r="F37" s="71">
        <v>1.1000000000000001</v>
      </c>
      <c r="G37" s="133">
        <v>1.1000000000000001</v>
      </c>
      <c r="H37" s="35"/>
      <c r="I37" s="35"/>
      <c r="J37" s="341">
        <v>20000</v>
      </c>
      <c r="K37" s="35"/>
    </row>
    <row r="38" spans="1:11" ht="28.15" customHeight="1" x14ac:dyDescent="0.2">
      <c r="A38" s="39"/>
      <c r="B38" s="34" t="s">
        <v>2383</v>
      </c>
      <c r="C38" s="37">
        <v>6500</v>
      </c>
      <c r="D38" s="35">
        <v>3300</v>
      </c>
      <c r="E38" s="35">
        <v>1700</v>
      </c>
      <c r="F38" s="71">
        <v>1.1000000000000001</v>
      </c>
      <c r="G38" s="133">
        <v>1.1000000000000001</v>
      </c>
      <c r="H38" s="35"/>
      <c r="I38" s="35"/>
      <c r="J38" s="341">
        <v>60000</v>
      </c>
      <c r="K38" s="35"/>
    </row>
    <row r="39" spans="1:11" ht="28.15" customHeight="1" x14ac:dyDescent="0.2">
      <c r="A39" s="39"/>
      <c r="B39" s="34" t="s">
        <v>2384</v>
      </c>
      <c r="C39" s="37">
        <v>6500</v>
      </c>
      <c r="D39" s="35">
        <v>3300</v>
      </c>
      <c r="E39" s="35">
        <v>1700</v>
      </c>
      <c r="F39" s="71">
        <v>1.1000000000000001</v>
      </c>
      <c r="G39" s="133">
        <v>1.1000000000000001</v>
      </c>
      <c r="H39" s="35"/>
      <c r="I39" s="35"/>
      <c r="J39" s="341">
        <v>40000</v>
      </c>
      <c r="K39" s="35"/>
    </row>
    <row r="40" spans="1:11" ht="40.9" customHeight="1" x14ac:dyDescent="0.2">
      <c r="A40" s="29"/>
      <c r="B40" s="34" t="s">
        <v>2385</v>
      </c>
      <c r="C40" s="35">
        <v>6500</v>
      </c>
      <c r="D40" s="35">
        <v>3300</v>
      </c>
      <c r="E40" s="35">
        <v>1700</v>
      </c>
      <c r="F40" s="71">
        <v>1.1000000000000001</v>
      </c>
      <c r="G40" s="133">
        <v>1.1000000000000001</v>
      </c>
      <c r="H40" s="250"/>
      <c r="I40" s="250"/>
      <c r="J40" s="342"/>
      <c r="K40" s="35"/>
    </row>
    <row r="41" spans="1:11" ht="28.15" customHeight="1" x14ac:dyDescent="0.2">
      <c r="A41" s="29"/>
      <c r="B41" s="34" t="s">
        <v>2386</v>
      </c>
      <c r="C41" s="35">
        <v>5000</v>
      </c>
      <c r="D41" s="35">
        <v>2500</v>
      </c>
      <c r="E41" s="35">
        <v>1300</v>
      </c>
      <c r="F41" s="71">
        <v>1.1000000000000001</v>
      </c>
      <c r="G41" s="133">
        <v>1.1000000000000001</v>
      </c>
      <c r="H41" s="35"/>
      <c r="I41" s="35"/>
      <c r="J41" s="338">
        <v>9000</v>
      </c>
      <c r="K41" s="35"/>
    </row>
    <row r="42" spans="1:11" ht="28.15" customHeight="1" x14ac:dyDescent="0.2">
      <c r="A42" s="29"/>
      <c r="B42" s="34" t="s">
        <v>2387</v>
      </c>
      <c r="C42" s="35">
        <v>6000</v>
      </c>
      <c r="D42" s="35">
        <v>3400</v>
      </c>
      <c r="E42" s="35">
        <v>1800</v>
      </c>
      <c r="F42" s="71">
        <v>1</v>
      </c>
      <c r="G42" s="133">
        <v>1</v>
      </c>
      <c r="H42" s="35"/>
      <c r="I42" s="35"/>
      <c r="J42" s="337"/>
      <c r="K42" s="35"/>
    </row>
    <row r="43" spans="1:11" ht="28.15" customHeight="1" x14ac:dyDescent="0.2">
      <c r="A43" s="29"/>
      <c r="B43" s="34" t="s">
        <v>2388</v>
      </c>
      <c r="C43" s="35">
        <v>6000</v>
      </c>
      <c r="D43" s="35">
        <v>3000</v>
      </c>
      <c r="E43" s="35">
        <v>1600</v>
      </c>
      <c r="F43" s="71">
        <v>1.1000000000000001</v>
      </c>
      <c r="G43" s="133">
        <v>1.1000000000000001</v>
      </c>
      <c r="H43" s="35"/>
      <c r="I43" s="35"/>
      <c r="J43" s="337"/>
      <c r="K43" s="35"/>
    </row>
    <row r="44" spans="1:11" ht="28.15" customHeight="1" x14ac:dyDescent="0.2">
      <c r="A44" s="29"/>
      <c r="B44" s="34" t="s">
        <v>2389</v>
      </c>
      <c r="C44" s="35">
        <v>8500</v>
      </c>
      <c r="D44" s="35">
        <v>4300</v>
      </c>
      <c r="E44" s="35">
        <v>2200</v>
      </c>
      <c r="F44" s="71">
        <v>1.1000000000000001</v>
      </c>
      <c r="G44" s="133">
        <v>1.1000000000000001</v>
      </c>
      <c r="H44" s="35"/>
      <c r="I44" s="35"/>
      <c r="J44" s="337">
        <v>20000</v>
      </c>
      <c r="K44" s="35"/>
    </row>
    <row r="45" spans="1:11" ht="28.15" customHeight="1" x14ac:dyDescent="0.2">
      <c r="A45" s="29"/>
      <c r="B45" s="34" t="s">
        <v>2390</v>
      </c>
      <c r="C45" s="35">
        <v>6500</v>
      </c>
      <c r="D45" s="35">
        <v>3300</v>
      </c>
      <c r="E45" s="35">
        <v>1700</v>
      </c>
      <c r="F45" s="71">
        <v>1.1000000000000001</v>
      </c>
      <c r="G45" s="133">
        <v>1.1000000000000001</v>
      </c>
      <c r="H45" s="35"/>
      <c r="I45" s="35"/>
      <c r="J45" s="337">
        <v>13000</v>
      </c>
      <c r="K45" s="35"/>
    </row>
    <row r="46" spans="1:11" ht="28.15" customHeight="1" x14ac:dyDescent="0.2">
      <c r="A46" s="29"/>
      <c r="B46" s="34" t="s">
        <v>2391</v>
      </c>
      <c r="C46" s="35">
        <v>8000</v>
      </c>
      <c r="D46" s="35">
        <v>4800</v>
      </c>
      <c r="E46" s="35">
        <v>2400</v>
      </c>
      <c r="F46" s="71">
        <v>1.1000000000000001</v>
      </c>
      <c r="G46" s="133">
        <v>1.1000000000000001</v>
      </c>
      <c r="H46" s="35"/>
      <c r="I46" s="35"/>
      <c r="J46" s="337">
        <v>10000</v>
      </c>
      <c r="K46" s="35"/>
    </row>
    <row r="47" spans="1:11" ht="28.15" customHeight="1" x14ac:dyDescent="0.2">
      <c r="A47" s="29"/>
      <c r="B47" s="34" t="s">
        <v>2392</v>
      </c>
      <c r="C47" s="35">
        <v>6000</v>
      </c>
      <c r="D47" s="35">
        <v>3000</v>
      </c>
      <c r="E47" s="35">
        <v>1600</v>
      </c>
      <c r="F47" s="71">
        <v>1</v>
      </c>
      <c r="G47" s="133">
        <v>1</v>
      </c>
      <c r="H47" s="35"/>
      <c r="I47" s="35"/>
      <c r="J47" s="337">
        <v>6000</v>
      </c>
      <c r="K47" s="35"/>
    </row>
    <row r="48" spans="1:11" ht="28.15" customHeight="1" x14ac:dyDescent="0.2">
      <c r="A48" s="29"/>
      <c r="B48" s="34" t="s">
        <v>2393</v>
      </c>
      <c r="C48" s="35">
        <v>6500</v>
      </c>
      <c r="D48" s="35">
        <v>3800</v>
      </c>
      <c r="E48" s="35">
        <v>1800</v>
      </c>
      <c r="F48" s="71">
        <v>1.1000000000000001</v>
      </c>
      <c r="G48" s="133">
        <v>1.1000000000000001</v>
      </c>
      <c r="H48" s="35"/>
      <c r="I48" s="35"/>
      <c r="J48" s="337">
        <v>30000</v>
      </c>
      <c r="K48" s="35"/>
    </row>
    <row r="49" spans="1:11" ht="28.15" customHeight="1" x14ac:dyDescent="0.2">
      <c r="A49" s="29"/>
      <c r="B49" s="34" t="s">
        <v>2394</v>
      </c>
      <c r="C49" s="35">
        <v>3500</v>
      </c>
      <c r="D49" s="35">
        <v>1800</v>
      </c>
      <c r="E49" s="35">
        <v>1000</v>
      </c>
      <c r="F49" s="71">
        <v>1.1000000000000001</v>
      </c>
      <c r="G49" s="133">
        <v>1.1000000000000001</v>
      </c>
      <c r="H49" s="36"/>
      <c r="I49" s="36"/>
      <c r="J49" s="334"/>
      <c r="K49" s="36"/>
    </row>
    <row r="50" spans="1:11" ht="28.15" customHeight="1" x14ac:dyDescent="0.2">
      <c r="A50" s="31"/>
      <c r="B50" s="54" t="s">
        <v>2395</v>
      </c>
      <c r="C50" s="35">
        <v>6000</v>
      </c>
      <c r="D50" s="35">
        <v>3400</v>
      </c>
      <c r="E50" s="35">
        <v>1800</v>
      </c>
      <c r="F50" s="71">
        <v>1</v>
      </c>
      <c r="G50" s="133">
        <v>1</v>
      </c>
      <c r="H50" s="36"/>
      <c r="I50" s="36"/>
      <c r="J50" s="334"/>
      <c r="K50" s="36"/>
    </row>
    <row r="51" spans="1:11" ht="28.15" customHeight="1" x14ac:dyDescent="0.2">
      <c r="A51" s="29">
        <v>7</v>
      </c>
      <c r="B51" s="31" t="s">
        <v>2396</v>
      </c>
      <c r="C51" s="35">
        <v>9000</v>
      </c>
      <c r="D51" s="35">
        <v>4600</v>
      </c>
      <c r="E51" s="35">
        <v>2300</v>
      </c>
      <c r="F51" s="71">
        <v>1</v>
      </c>
      <c r="G51" s="133">
        <v>1</v>
      </c>
      <c r="H51" s="36"/>
      <c r="I51" s="36"/>
      <c r="J51" s="334"/>
      <c r="K51" s="36"/>
    </row>
    <row r="52" spans="1:11" ht="28.15" customHeight="1" x14ac:dyDescent="0.2">
      <c r="A52" s="29">
        <v>8</v>
      </c>
      <c r="B52" s="31" t="s">
        <v>2397</v>
      </c>
      <c r="C52" s="36"/>
      <c r="D52" s="36"/>
      <c r="E52" s="36"/>
      <c r="F52" s="71"/>
      <c r="G52" s="133"/>
      <c r="H52" s="36"/>
      <c r="I52" s="36"/>
      <c r="J52" s="334"/>
      <c r="K52" s="36"/>
    </row>
    <row r="53" spans="1:11" ht="28.15" customHeight="1" x14ac:dyDescent="0.2">
      <c r="A53" s="29"/>
      <c r="B53" s="59" t="s">
        <v>49</v>
      </c>
      <c r="C53" s="36"/>
      <c r="D53" s="36"/>
      <c r="E53" s="36"/>
      <c r="F53" s="71"/>
      <c r="G53" s="133"/>
      <c r="H53" s="36"/>
      <c r="I53" s="36"/>
      <c r="J53" s="334"/>
      <c r="K53" s="36"/>
    </row>
    <row r="54" spans="1:11" ht="28.15" customHeight="1" x14ac:dyDescent="0.2">
      <c r="A54" s="29"/>
      <c r="B54" s="34" t="s">
        <v>2398</v>
      </c>
      <c r="C54" s="35">
        <v>10500</v>
      </c>
      <c r="D54" s="36"/>
      <c r="E54" s="36"/>
      <c r="F54" s="71">
        <v>1</v>
      </c>
      <c r="G54" s="133">
        <v>1</v>
      </c>
      <c r="H54" s="36"/>
      <c r="I54" s="36"/>
      <c r="J54" s="334"/>
      <c r="K54" s="36"/>
    </row>
    <row r="55" spans="1:11" ht="28.15" customHeight="1" x14ac:dyDescent="0.2">
      <c r="A55" s="29"/>
      <c r="B55" s="34" t="s">
        <v>2399</v>
      </c>
      <c r="C55" s="35">
        <v>10000</v>
      </c>
      <c r="D55" s="36"/>
      <c r="E55" s="36"/>
      <c r="F55" s="71">
        <v>1</v>
      </c>
      <c r="G55" s="133">
        <v>1</v>
      </c>
      <c r="H55" s="36"/>
      <c r="I55" s="36"/>
      <c r="J55" s="334"/>
      <c r="K55" s="36"/>
    </row>
    <row r="56" spans="1:11" ht="28.15" customHeight="1" x14ac:dyDescent="0.2">
      <c r="A56" s="29"/>
      <c r="B56" s="59" t="s">
        <v>2400</v>
      </c>
      <c r="C56" s="36"/>
      <c r="D56" s="36"/>
      <c r="E56" s="36"/>
      <c r="F56" s="71"/>
      <c r="G56" s="133"/>
      <c r="H56" s="36"/>
      <c r="I56" s="36"/>
      <c r="J56" s="334"/>
      <c r="K56" s="36"/>
    </row>
    <row r="57" spans="1:11" ht="28.15" customHeight="1" x14ac:dyDescent="0.2">
      <c r="A57" s="29"/>
      <c r="B57" s="34" t="s">
        <v>2398</v>
      </c>
      <c r="C57" s="35">
        <v>15000</v>
      </c>
      <c r="D57" s="36"/>
      <c r="E57" s="36"/>
      <c r="F57" s="71">
        <v>1</v>
      </c>
      <c r="G57" s="133">
        <v>1</v>
      </c>
      <c r="H57" s="36"/>
      <c r="I57" s="36"/>
      <c r="J57" s="334"/>
      <c r="K57" s="36"/>
    </row>
    <row r="58" spans="1:11" ht="28.15" customHeight="1" x14ac:dyDescent="0.2">
      <c r="A58" s="29"/>
      <c r="B58" s="34" t="s">
        <v>2399</v>
      </c>
      <c r="C58" s="35">
        <v>14000</v>
      </c>
      <c r="D58" s="36"/>
      <c r="E58" s="36"/>
      <c r="F58" s="71">
        <v>1</v>
      </c>
      <c r="G58" s="133">
        <v>1</v>
      </c>
      <c r="H58" s="36"/>
      <c r="I58" s="36"/>
      <c r="J58" s="334"/>
      <c r="K58" s="36"/>
    </row>
    <row r="59" spans="1:11" ht="28.15" customHeight="1" x14ac:dyDescent="0.2">
      <c r="A59" s="29">
        <v>9</v>
      </c>
      <c r="B59" s="31" t="s">
        <v>2401</v>
      </c>
      <c r="C59" s="36"/>
      <c r="D59" s="36"/>
      <c r="E59" s="36"/>
      <c r="F59" s="71"/>
      <c r="G59" s="133"/>
      <c r="H59" s="36"/>
      <c r="I59" s="36"/>
      <c r="J59" s="334"/>
      <c r="K59" s="36"/>
    </row>
    <row r="60" spans="1:11" ht="28.15" customHeight="1" x14ac:dyDescent="0.2">
      <c r="A60" s="29"/>
      <c r="B60" s="34" t="s">
        <v>2402</v>
      </c>
      <c r="C60" s="35">
        <v>12000</v>
      </c>
      <c r="D60" s="36"/>
      <c r="E60" s="36"/>
      <c r="F60" s="71">
        <v>1</v>
      </c>
      <c r="G60" s="133">
        <v>1</v>
      </c>
      <c r="H60" s="251">
        <v>1.1000000000000001</v>
      </c>
      <c r="I60" s="36"/>
      <c r="J60" s="334" t="s">
        <v>2877</v>
      </c>
      <c r="K60" s="36"/>
    </row>
    <row r="61" spans="1:11" ht="28.15" customHeight="1" x14ac:dyDescent="0.2">
      <c r="A61" s="29"/>
      <c r="B61" s="34" t="s">
        <v>2403</v>
      </c>
      <c r="C61" s="35">
        <v>10000</v>
      </c>
      <c r="D61" s="36"/>
      <c r="E61" s="36"/>
      <c r="F61" s="71">
        <v>1</v>
      </c>
      <c r="G61" s="133">
        <v>1</v>
      </c>
      <c r="H61" s="251">
        <v>1.1000000000000001</v>
      </c>
      <c r="I61" s="36"/>
      <c r="J61" s="334" t="s">
        <v>2877</v>
      </c>
      <c r="K61" s="36"/>
    </row>
    <row r="62" spans="1:11" ht="28.15" customHeight="1" x14ac:dyDescent="0.2">
      <c r="A62" s="29"/>
      <c r="B62" s="34" t="s">
        <v>2404</v>
      </c>
      <c r="C62" s="35">
        <v>9000</v>
      </c>
      <c r="D62" s="36"/>
      <c r="E62" s="36"/>
      <c r="F62" s="71">
        <v>1</v>
      </c>
      <c r="G62" s="133">
        <v>1</v>
      </c>
      <c r="H62" s="251">
        <v>1.1000000000000001</v>
      </c>
      <c r="I62" s="36"/>
      <c r="J62" s="334" t="s">
        <v>2877</v>
      </c>
      <c r="K62" s="36"/>
    </row>
    <row r="63" spans="1:11" ht="28.15" customHeight="1" x14ac:dyDescent="0.2">
      <c r="A63" s="29"/>
      <c r="B63" s="34" t="s">
        <v>2405</v>
      </c>
      <c r="C63" s="35">
        <v>9500</v>
      </c>
      <c r="D63" s="36"/>
      <c r="E63" s="36"/>
      <c r="F63" s="71">
        <v>1</v>
      </c>
      <c r="G63" s="133">
        <v>1</v>
      </c>
      <c r="H63" s="251">
        <v>1.1000000000000001</v>
      </c>
      <c r="I63" s="36"/>
      <c r="J63" s="334" t="s">
        <v>2877</v>
      </c>
      <c r="K63" s="36"/>
    </row>
    <row r="64" spans="1:11" ht="28.15" customHeight="1" x14ac:dyDescent="0.2">
      <c r="A64" s="29"/>
      <c r="B64" s="34" t="s">
        <v>2406</v>
      </c>
      <c r="C64" s="35">
        <v>9000</v>
      </c>
      <c r="D64" s="36"/>
      <c r="E64" s="36"/>
      <c r="F64" s="71">
        <v>1</v>
      </c>
      <c r="G64" s="133">
        <v>1</v>
      </c>
      <c r="H64" s="251">
        <v>1.1000000000000001</v>
      </c>
      <c r="I64" s="41"/>
      <c r="J64" s="334" t="s">
        <v>2877</v>
      </c>
      <c r="K64" s="41"/>
    </row>
    <row r="65" spans="1:11" ht="28.15" customHeight="1" x14ac:dyDescent="0.2">
      <c r="A65" s="29"/>
      <c r="B65" s="34" t="s">
        <v>2407</v>
      </c>
      <c r="C65" s="35">
        <v>8000</v>
      </c>
      <c r="D65" s="36"/>
      <c r="E65" s="36"/>
      <c r="F65" s="71">
        <v>1</v>
      </c>
      <c r="G65" s="133">
        <v>1</v>
      </c>
      <c r="H65" s="251">
        <v>1.1000000000000001</v>
      </c>
      <c r="I65" s="41"/>
      <c r="J65" s="334" t="s">
        <v>2877</v>
      </c>
      <c r="K65" s="41"/>
    </row>
    <row r="66" spans="1:11" ht="28.15" customHeight="1" x14ac:dyDescent="0.2">
      <c r="A66" s="29">
        <v>10</v>
      </c>
      <c r="B66" s="31" t="s">
        <v>2408</v>
      </c>
      <c r="C66" s="36"/>
      <c r="D66" s="36"/>
      <c r="E66" s="36"/>
      <c r="F66" s="71"/>
      <c r="G66" s="133"/>
      <c r="H66" s="251"/>
      <c r="I66" s="41"/>
      <c r="J66" s="343"/>
      <c r="K66" s="41"/>
    </row>
    <row r="67" spans="1:11" ht="28.15" customHeight="1" x14ac:dyDescent="0.2">
      <c r="A67" s="29"/>
      <c r="B67" s="54" t="s">
        <v>49</v>
      </c>
      <c r="C67" s="35">
        <v>13000</v>
      </c>
      <c r="D67" s="36"/>
      <c r="E67" s="36"/>
      <c r="F67" s="71">
        <v>1.1000000000000001</v>
      </c>
      <c r="G67" s="133">
        <v>1.1000000000000001</v>
      </c>
      <c r="H67" s="251">
        <v>1.1000000000000001</v>
      </c>
      <c r="I67" s="41"/>
      <c r="J67" s="334" t="s">
        <v>2877</v>
      </c>
      <c r="K67" s="41"/>
    </row>
    <row r="68" spans="1:11" ht="28.15" customHeight="1" x14ac:dyDescent="0.2">
      <c r="A68" s="29"/>
      <c r="B68" s="54" t="s">
        <v>56</v>
      </c>
      <c r="C68" s="35">
        <v>12000</v>
      </c>
      <c r="D68" s="36"/>
      <c r="E68" s="36"/>
      <c r="F68" s="71">
        <v>1.1000000000000001</v>
      </c>
      <c r="G68" s="133">
        <v>1.1000000000000001</v>
      </c>
      <c r="H68" s="251">
        <v>1.1000000000000001</v>
      </c>
      <c r="I68" s="41"/>
      <c r="J68" s="334" t="s">
        <v>2877</v>
      </c>
      <c r="K68" s="41"/>
    </row>
    <row r="69" spans="1:11" ht="28.15" customHeight="1" x14ac:dyDescent="0.2">
      <c r="A69" s="29"/>
      <c r="B69" s="54" t="s">
        <v>2409</v>
      </c>
      <c r="C69" s="35">
        <v>10000</v>
      </c>
      <c r="D69" s="36"/>
      <c r="E69" s="36"/>
      <c r="F69" s="71">
        <v>1.1000000000000001</v>
      </c>
      <c r="G69" s="133">
        <v>1.1000000000000001</v>
      </c>
      <c r="H69" s="251">
        <v>1.1000000000000001</v>
      </c>
      <c r="I69" s="41"/>
      <c r="J69" s="334" t="s">
        <v>2877</v>
      </c>
      <c r="K69" s="41"/>
    </row>
    <row r="70" spans="1:11" ht="28.15" customHeight="1" x14ac:dyDescent="0.2">
      <c r="A70" s="29">
        <v>11</v>
      </c>
      <c r="B70" s="39" t="s">
        <v>2410</v>
      </c>
      <c r="C70" s="36"/>
      <c r="D70" s="36"/>
      <c r="E70" s="36"/>
      <c r="F70" s="71"/>
      <c r="G70" s="133"/>
      <c r="H70" s="41"/>
      <c r="I70" s="41"/>
      <c r="J70" s="343"/>
      <c r="K70" s="41"/>
    </row>
    <row r="71" spans="1:11" ht="28.15" customHeight="1" x14ac:dyDescent="0.2">
      <c r="A71" s="29"/>
      <c r="B71" s="54" t="s">
        <v>2411</v>
      </c>
      <c r="C71" s="35">
        <v>11000</v>
      </c>
      <c r="D71" s="36"/>
      <c r="E71" s="36"/>
      <c r="F71" s="71">
        <v>1</v>
      </c>
      <c r="G71" s="133">
        <v>1</v>
      </c>
      <c r="H71" s="41"/>
      <c r="I71" s="41"/>
      <c r="J71" s="343"/>
      <c r="K71" s="41"/>
    </row>
    <row r="72" spans="1:11" ht="28.15" customHeight="1" x14ac:dyDescent="0.2">
      <c r="A72" s="29"/>
      <c r="B72" s="54" t="s">
        <v>2412</v>
      </c>
      <c r="C72" s="35">
        <v>9000</v>
      </c>
      <c r="D72" s="36"/>
      <c r="E72" s="36"/>
      <c r="F72" s="71">
        <v>1</v>
      </c>
      <c r="G72" s="133">
        <v>1</v>
      </c>
      <c r="H72" s="41"/>
      <c r="I72" s="41"/>
      <c r="J72" s="343"/>
      <c r="K72" s="41"/>
    </row>
    <row r="73" spans="1:11" ht="28.15" customHeight="1" x14ac:dyDescent="0.2">
      <c r="A73" s="29">
        <v>12</v>
      </c>
      <c r="B73" s="31" t="s">
        <v>77</v>
      </c>
      <c r="C73" s="36"/>
      <c r="D73" s="36"/>
      <c r="E73" s="36"/>
      <c r="F73" s="71"/>
      <c r="G73" s="133"/>
      <c r="H73" s="41"/>
      <c r="I73" s="41"/>
      <c r="J73" s="343"/>
      <c r="K73" s="41"/>
    </row>
    <row r="74" spans="1:11" ht="28.15" customHeight="1" x14ac:dyDescent="0.2">
      <c r="A74" s="40"/>
      <c r="B74" s="34" t="s">
        <v>78</v>
      </c>
      <c r="C74" s="35">
        <v>3000</v>
      </c>
      <c r="D74" s="36"/>
      <c r="E74" s="36"/>
      <c r="F74" s="71">
        <v>1.1000000000000001</v>
      </c>
      <c r="G74" s="133">
        <v>1.1000000000000001</v>
      </c>
      <c r="H74" s="41"/>
      <c r="I74" s="41"/>
      <c r="J74" s="343"/>
      <c r="K74" s="41"/>
    </row>
    <row r="75" spans="1:11" ht="28.15" customHeight="1" x14ac:dyDescent="0.2">
      <c r="A75" s="40"/>
      <c r="B75" s="34" t="s">
        <v>79</v>
      </c>
      <c r="C75" s="35">
        <v>2000</v>
      </c>
      <c r="D75" s="36"/>
      <c r="E75" s="36"/>
      <c r="F75" s="71">
        <v>1.1000000000000001</v>
      </c>
      <c r="G75" s="133">
        <v>1.1000000000000001</v>
      </c>
      <c r="H75" s="41"/>
      <c r="I75" s="41"/>
      <c r="J75" s="343"/>
      <c r="K75" s="41"/>
    </row>
    <row r="76" spans="1:11" ht="28.15" customHeight="1" x14ac:dyDescent="0.2">
      <c r="A76" s="40"/>
      <c r="B76" s="34" t="s">
        <v>80</v>
      </c>
      <c r="C76" s="35">
        <v>1000</v>
      </c>
      <c r="D76" s="36"/>
      <c r="E76" s="36"/>
      <c r="F76" s="71">
        <v>1.1000000000000001</v>
      </c>
      <c r="G76" s="133">
        <v>1.1000000000000001</v>
      </c>
      <c r="H76" s="41"/>
      <c r="I76" s="41"/>
      <c r="J76" s="343"/>
      <c r="K76" s="41"/>
    </row>
  </sheetData>
  <autoFilter ref="A3:K3" xr:uid="{00000000-0009-0000-0000-00000F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scale="9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221"/>
  <sheetViews>
    <sheetView tabSelected="1" topLeftCell="A211" zoomScale="70" zoomScaleNormal="70" workbookViewId="0">
      <selection activeCell="T10" sqref="T10"/>
    </sheetView>
  </sheetViews>
  <sheetFormatPr defaultColWidth="8.875" defaultRowHeight="16.5" x14ac:dyDescent="0.2"/>
  <cols>
    <col min="1" max="1" width="5.75" style="28" bestFit="1" customWidth="1"/>
    <col min="2" max="2" width="58.625" style="28" customWidth="1"/>
    <col min="3" max="5" width="10.125" style="28" hidden="1" customWidth="1"/>
    <col min="6" max="6" width="16.375" style="28" hidden="1" customWidth="1"/>
    <col min="7" max="7" width="16.375" style="134" customWidth="1"/>
    <col min="8" max="8" width="14.375" style="260" hidden="1" customWidth="1"/>
    <col min="9" max="9" width="14.375" style="28" hidden="1" customWidth="1"/>
    <col min="10" max="10" width="16" style="255" hidden="1" customWidth="1"/>
    <col min="11" max="11" width="12.25" style="28" hidden="1" customWidth="1"/>
    <col min="12" max="16384" width="8.875" style="28"/>
  </cols>
  <sheetData>
    <row r="1" spans="1:11" ht="27" customHeight="1" x14ac:dyDescent="0.2">
      <c r="A1" s="352" t="s">
        <v>2413</v>
      </c>
      <c r="B1" s="352"/>
      <c r="C1" s="352"/>
      <c r="D1" s="352"/>
      <c r="E1" s="352"/>
      <c r="F1" s="73"/>
      <c r="G1" s="141"/>
      <c r="H1" s="256"/>
      <c r="I1" s="73"/>
      <c r="J1" s="76"/>
      <c r="K1" s="105"/>
    </row>
    <row r="2" spans="1:11" ht="27.6" customHeight="1" x14ac:dyDescent="0.2">
      <c r="A2" s="349" t="s">
        <v>0</v>
      </c>
      <c r="B2" s="350" t="s">
        <v>1</v>
      </c>
      <c r="C2" s="349" t="s">
        <v>2846</v>
      </c>
      <c r="D2" s="349"/>
      <c r="E2" s="349"/>
      <c r="F2" s="349" t="s">
        <v>2839</v>
      </c>
      <c r="G2" s="351" t="s">
        <v>2843</v>
      </c>
      <c r="H2" s="372" t="s">
        <v>2851</v>
      </c>
      <c r="I2" s="349" t="s">
        <v>2840</v>
      </c>
      <c r="J2" s="349" t="s">
        <v>2841</v>
      </c>
      <c r="K2" s="349" t="s">
        <v>2850</v>
      </c>
    </row>
    <row r="3" spans="1:11" ht="27.6" customHeight="1" x14ac:dyDescent="0.2">
      <c r="A3" s="349"/>
      <c r="B3" s="350"/>
      <c r="C3" s="66" t="s">
        <v>3</v>
      </c>
      <c r="D3" s="66" t="s">
        <v>4</v>
      </c>
      <c r="E3" s="66" t="s">
        <v>5</v>
      </c>
      <c r="F3" s="349"/>
      <c r="G3" s="351"/>
      <c r="H3" s="372"/>
      <c r="I3" s="349"/>
      <c r="J3" s="349"/>
      <c r="K3" s="349"/>
    </row>
    <row r="4" spans="1:11" ht="28.9" customHeight="1" x14ac:dyDescent="0.2">
      <c r="A4" s="66">
        <v>1</v>
      </c>
      <c r="B4" s="31" t="s">
        <v>2414</v>
      </c>
      <c r="C4" s="36"/>
      <c r="D4" s="36"/>
      <c r="E4" s="36"/>
      <c r="F4" s="36"/>
      <c r="G4" s="136"/>
      <c r="H4" s="178"/>
      <c r="I4" s="36"/>
      <c r="J4" s="36"/>
      <c r="K4" s="170"/>
    </row>
    <row r="5" spans="1:11" ht="41.45" customHeight="1" x14ac:dyDescent="0.2">
      <c r="A5" s="66"/>
      <c r="B5" s="34" t="s">
        <v>2415</v>
      </c>
      <c r="C5" s="35">
        <v>10000</v>
      </c>
      <c r="D5" s="35">
        <v>5000</v>
      </c>
      <c r="E5" s="35">
        <v>2500</v>
      </c>
      <c r="F5" s="71">
        <v>1</v>
      </c>
      <c r="G5" s="133">
        <v>1</v>
      </c>
      <c r="H5" s="178"/>
      <c r="I5" s="35"/>
      <c r="J5" s="35"/>
      <c r="K5" s="35"/>
    </row>
    <row r="6" spans="1:11" ht="41.45" customHeight="1" x14ac:dyDescent="0.2">
      <c r="A6" s="66"/>
      <c r="B6" s="34" t="s">
        <v>2416</v>
      </c>
      <c r="C6" s="35">
        <v>18000</v>
      </c>
      <c r="D6" s="35">
        <v>9000</v>
      </c>
      <c r="E6" s="35">
        <v>4500</v>
      </c>
      <c r="F6" s="71">
        <v>1</v>
      </c>
      <c r="G6" s="133">
        <v>1</v>
      </c>
      <c r="H6" s="178"/>
      <c r="I6" s="36"/>
      <c r="J6" s="36"/>
      <c r="K6" s="36"/>
    </row>
    <row r="7" spans="1:11" ht="28.9" customHeight="1" x14ac:dyDescent="0.2">
      <c r="A7" s="66"/>
      <c r="B7" s="34" t="s">
        <v>2417</v>
      </c>
      <c r="C7" s="35">
        <v>9000</v>
      </c>
      <c r="D7" s="35">
        <v>4600</v>
      </c>
      <c r="E7" s="35">
        <v>2400</v>
      </c>
      <c r="F7" s="71">
        <v>1</v>
      </c>
      <c r="G7" s="133">
        <v>1</v>
      </c>
      <c r="H7" s="178"/>
      <c r="I7" s="35"/>
      <c r="J7" s="35"/>
      <c r="K7" s="35"/>
    </row>
    <row r="8" spans="1:11" ht="28.9" customHeight="1" x14ac:dyDescent="0.2">
      <c r="A8" s="66">
        <v>2</v>
      </c>
      <c r="B8" s="31" t="s">
        <v>2418</v>
      </c>
      <c r="C8" s="36"/>
      <c r="D8" s="36"/>
      <c r="E8" s="36"/>
      <c r="F8" s="35"/>
      <c r="G8" s="133"/>
      <c r="H8" s="178"/>
      <c r="I8" s="35"/>
      <c r="J8" s="35"/>
      <c r="K8" s="35"/>
    </row>
    <row r="9" spans="1:11" ht="28.9" customHeight="1" x14ac:dyDescent="0.2">
      <c r="A9" s="31"/>
      <c r="B9" s="34" t="s">
        <v>2419</v>
      </c>
      <c r="C9" s="35">
        <v>9000</v>
      </c>
      <c r="D9" s="35">
        <v>4600</v>
      </c>
      <c r="E9" s="35">
        <v>2400</v>
      </c>
      <c r="F9" s="71">
        <v>1</v>
      </c>
      <c r="G9" s="133">
        <v>1</v>
      </c>
      <c r="H9" s="178"/>
      <c r="I9" s="36"/>
      <c r="J9" s="36"/>
      <c r="K9" s="36"/>
    </row>
    <row r="10" spans="1:11" ht="28.9" customHeight="1" x14ac:dyDescent="0.2">
      <c r="A10" s="31"/>
      <c r="B10" s="34" t="s">
        <v>2420</v>
      </c>
      <c r="C10" s="35">
        <v>10000</v>
      </c>
      <c r="D10" s="35">
        <v>5100</v>
      </c>
      <c r="E10" s="35">
        <v>2600</v>
      </c>
      <c r="F10" s="71">
        <v>1</v>
      </c>
      <c r="G10" s="133">
        <v>1</v>
      </c>
      <c r="H10" s="178"/>
      <c r="I10" s="35"/>
      <c r="J10" s="35"/>
      <c r="K10" s="35"/>
    </row>
    <row r="11" spans="1:11" ht="41.45" customHeight="1" x14ac:dyDescent="0.2">
      <c r="A11" s="66"/>
      <c r="B11" s="34" t="s">
        <v>2421</v>
      </c>
      <c r="C11" s="35">
        <v>11000</v>
      </c>
      <c r="D11" s="35">
        <v>5600</v>
      </c>
      <c r="E11" s="35">
        <v>2900</v>
      </c>
      <c r="F11" s="71">
        <v>1</v>
      </c>
      <c r="G11" s="133">
        <v>1</v>
      </c>
      <c r="H11" s="178"/>
      <c r="I11" s="35"/>
      <c r="J11" s="35"/>
      <c r="K11" s="35"/>
    </row>
    <row r="12" spans="1:11" ht="41.45" customHeight="1" x14ac:dyDescent="0.2">
      <c r="A12" s="66"/>
      <c r="B12" s="34" t="s">
        <v>2422</v>
      </c>
      <c r="C12" s="35">
        <v>18000</v>
      </c>
      <c r="D12" s="35">
        <v>9000</v>
      </c>
      <c r="E12" s="35">
        <v>4600</v>
      </c>
      <c r="F12" s="71">
        <v>1</v>
      </c>
      <c r="G12" s="133">
        <v>1</v>
      </c>
      <c r="H12" s="178"/>
      <c r="I12" s="35"/>
      <c r="J12" s="35"/>
      <c r="K12" s="35"/>
    </row>
    <row r="13" spans="1:11" ht="41.45" customHeight="1" x14ac:dyDescent="0.2">
      <c r="A13" s="66"/>
      <c r="B13" s="31" t="s">
        <v>2423</v>
      </c>
      <c r="C13" s="35">
        <v>10000</v>
      </c>
      <c r="D13" s="35">
        <v>5100</v>
      </c>
      <c r="E13" s="35">
        <v>2600</v>
      </c>
      <c r="F13" s="71">
        <v>1</v>
      </c>
      <c r="G13" s="133">
        <v>1</v>
      </c>
      <c r="H13" s="178"/>
      <c r="I13" s="35"/>
      <c r="J13" s="35"/>
      <c r="K13" s="35"/>
    </row>
    <row r="14" spans="1:11" ht="28.9" customHeight="1" x14ac:dyDescent="0.2">
      <c r="A14" s="66">
        <v>3</v>
      </c>
      <c r="B14" s="31" t="s">
        <v>2424</v>
      </c>
      <c r="C14" s="36"/>
      <c r="D14" s="36"/>
      <c r="E14" s="36"/>
      <c r="F14" s="36"/>
      <c r="G14" s="136"/>
      <c r="H14" s="178"/>
      <c r="I14" s="36"/>
      <c r="J14" s="36"/>
      <c r="K14" s="36"/>
    </row>
    <row r="15" spans="1:11" ht="41.45" customHeight="1" x14ac:dyDescent="0.2">
      <c r="A15" s="31"/>
      <c r="B15" s="34" t="s">
        <v>2425</v>
      </c>
      <c r="C15" s="35">
        <v>6000</v>
      </c>
      <c r="D15" s="35">
        <v>3000</v>
      </c>
      <c r="E15" s="35">
        <v>1600</v>
      </c>
      <c r="F15" s="71">
        <v>1</v>
      </c>
      <c r="G15" s="133">
        <v>1</v>
      </c>
      <c r="H15" s="178"/>
      <c r="I15" s="35"/>
      <c r="J15" s="35"/>
      <c r="K15" s="35"/>
    </row>
    <row r="16" spans="1:11" ht="28.9" customHeight="1" x14ac:dyDescent="0.2">
      <c r="A16" s="66">
        <v>4</v>
      </c>
      <c r="B16" s="31" t="s">
        <v>1485</v>
      </c>
      <c r="C16" s="36"/>
      <c r="D16" s="36"/>
      <c r="E16" s="36"/>
      <c r="F16" s="35"/>
      <c r="G16" s="133"/>
      <c r="H16" s="178"/>
      <c r="I16" s="35"/>
      <c r="J16" s="35"/>
      <c r="K16" s="35"/>
    </row>
    <row r="17" spans="1:11" ht="28.9" customHeight="1" x14ac:dyDescent="0.2">
      <c r="A17" s="66"/>
      <c r="B17" s="34" t="s">
        <v>2426</v>
      </c>
      <c r="C17" s="35">
        <v>7000</v>
      </c>
      <c r="D17" s="35">
        <v>3600</v>
      </c>
      <c r="E17" s="35">
        <v>1900</v>
      </c>
      <c r="F17" s="71">
        <v>1</v>
      </c>
      <c r="G17" s="133">
        <v>1</v>
      </c>
      <c r="H17" s="178"/>
      <c r="I17" s="35"/>
      <c r="J17" s="35"/>
      <c r="K17" s="35"/>
    </row>
    <row r="18" spans="1:11" ht="28.9" customHeight="1" x14ac:dyDescent="0.2">
      <c r="A18" s="66"/>
      <c r="B18" s="34" t="s">
        <v>2427</v>
      </c>
      <c r="C18" s="35">
        <v>8000</v>
      </c>
      <c r="D18" s="35">
        <v>4200</v>
      </c>
      <c r="E18" s="35">
        <v>1900</v>
      </c>
      <c r="F18" s="71">
        <v>1</v>
      </c>
      <c r="G18" s="133">
        <v>1</v>
      </c>
      <c r="H18" s="178"/>
      <c r="I18" s="35"/>
      <c r="J18" s="35"/>
      <c r="K18" s="35"/>
    </row>
    <row r="19" spans="1:11" ht="28.9" customHeight="1" x14ac:dyDescent="0.2">
      <c r="A19" s="31"/>
      <c r="B19" s="34" t="s">
        <v>2428</v>
      </c>
      <c r="C19" s="35">
        <v>8000</v>
      </c>
      <c r="D19" s="35">
        <v>4100</v>
      </c>
      <c r="E19" s="35">
        <v>2200</v>
      </c>
      <c r="F19" s="71">
        <v>1</v>
      </c>
      <c r="G19" s="133">
        <v>1</v>
      </c>
      <c r="H19" s="178"/>
      <c r="I19" s="35"/>
      <c r="J19" s="35"/>
      <c r="K19" s="35"/>
    </row>
    <row r="20" spans="1:11" ht="28.9" customHeight="1" x14ac:dyDescent="0.2">
      <c r="A20" s="31"/>
      <c r="B20" s="34" t="s">
        <v>2429</v>
      </c>
      <c r="C20" s="35">
        <v>5500</v>
      </c>
      <c r="D20" s="35">
        <v>2800</v>
      </c>
      <c r="E20" s="35">
        <v>1500</v>
      </c>
      <c r="F20" s="71">
        <v>1</v>
      </c>
      <c r="G20" s="133">
        <v>1</v>
      </c>
      <c r="H20" s="178"/>
      <c r="I20" s="36"/>
      <c r="J20" s="36"/>
      <c r="K20" s="36"/>
    </row>
    <row r="21" spans="1:11" ht="28.9" customHeight="1" x14ac:dyDescent="0.2">
      <c r="A21" s="31"/>
      <c r="B21" s="34" t="s">
        <v>2430</v>
      </c>
      <c r="C21" s="37">
        <v>7000</v>
      </c>
      <c r="D21" s="35">
        <v>3600</v>
      </c>
      <c r="E21" s="35">
        <v>1900</v>
      </c>
      <c r="F21" s="71">
        <v>1</v>
      </c>
      <c r="G21" s="133">
        <v>1</v>
      </c>
      <c r="H21" s="178"/>
      <c r="I21" s="35"/>
      <c r="J21" s="35"/>
      <c r="K21" s="35"/>
    </row>
    <row r="22" spans="1:11" ht="28.9" customHeight="1" x14ac:dyDescent="0.2">
      <c r="A22" s="66"/>
      <c r="B22" s="34" t="s">
        <v>2431</v>
      </c>
      <c r="C22" s="37">
        <v>8000</v>
      </c>
      <c r="D22" s="35">
        <v>4000</v>
      </c>
      <c r="E22" s="35">
        <v>2000</v>
      </c>
      <c r="F22" s="71">
        <v>1</v>
      </c>
      <c r="G22" s="133">
        <v>1</v>
      </c>
      <c r="H22" s="178"/>
      <c r="I22" s="35"/>
      <c r="J22" s="35"/>
      <c r="K22" s="35"/>
    </row>
    <row r="23" spans="1:11" ht="28.9" customHeight="1" x14ac:dyDescent="0.2">
      <c r="A23" s="31"/>
      <c r="B23" s="34" t="s">
        <v>2432</v>
      </c>
      <c r="C23" s="37">
        <v>7000</v>
      </c>
      <c r="D23" s="35">
        <v>3500</v>
      </c>
      <c r="E23" s="35">
        <v>1750</v>
      </c>
      <c r="F23" s="71">
        <v>1</v>
      </c>
      <c r="G23" s="133">
        <v>1</v>
      </c>
      <c r="H23" s="178"/>
      <c r="I23" s="35"/>
      <c r="J23" s="35"/>
      <c r="K23" s="35"/>
    </row>
    <row r="24" spans="1:11" ht="28.9" customHeight="1" x14ac:dyDescent="0.2">
      <c r="A24" s="66"/>
      <c r="B24" s="34" t="s">
        <v>2433</v>
      </c>
      <c r="C24" s="35">
        <v>3000</v>
      </c>
      <c r="D24" s="35">
        <v>1500</v>
      </c>
      <c r="E24" s="35">
        <v>1000</v>
      </c>
      <c r="F24" s="71">
        <v>1</v>
      </c>
      <c r="G24" s="133">
        <v>1</v>
      </c>
      <c r="H24" s="178"/>
      <c r="I24" s="35"/>
      <c r="J24" s="35"/>
      <c r="K24" s="35"/>
    </row>
    <row r="25" spans="1:11" ht="28.9" customHeight="1" x14ac:dyDescent="0.2">
      <c r="A25" s="66"/>
      <c r="B25" s="34" t="s">
        <v>2434</v>
      </c>
      <c r="C25" s="35">
        <v>5000</v>
      </c>
      <c r="D25" s="35">
        <v>2500</v>
      </c>
      <c r="E25" s="35">
        <v>1300</v>
      </c>
      <c r="F25" s="71">
        <v>1</v>
      </c>
      <c r="G25" s="133">
        <v>1</v>
      </c>
      <c r="H25" s="178"/>
      <c r="I25" s="36"/>
      <c r="J25" s="36"/>
      <c r="K25" s="36"/>
    </row>
    <row r="26" spans="1:11" ht="28.9" customHeight="1" x14ac:dyDescent="0.2">
      <c r="A26" s="66"/>
      <c r="B26" s="34" t="s">
        <v>2435</v>
      </c>
      <c r="C26" s="35">
        <v>3500</v>
      </c>
      <c r="D26" s="35">
        <v>1800</v>
      </c>
      <c r="E26" s="35">
        <v>1200</v>
      </c>
      <c r="F26" s="71">
        <v>1</v>
      </c>
      <c r="G26" s="133">
        <v>1</v>
      </c>
      <c r="H26" s="178"/>
      <c r="I26" s="35"/>
      <c r="J26" s="35"/>
      <c r="K26" s="35"/>
    </row>
    <row r="27" spans="1:11" ht="28.9" customHeight="1" x14ac:dyDescent="0.2">
      <c r="A27" s="66"/>
      <c r="B27" s="34" t="s">
        <v>2436</v>
      </c>
      <c r="C27" s="35">
        <v>6000</v>
      </c>
      <c r="D27" s="35">
        <v>3100</v>
      </c>
      <c r="E27" s="35">
        <v>1400</v>
      </c>
      <c r="F27" s="71">
        <v>1</v>
      </c>
      <c r="G27" s="133">
        <v>1</v>
      </c>
      <c r="H27" s="178"/>
      <c r="I27" s="35"/>
      <c r="J27" s="35"/>
      <c r="K27" s="35"/>
    </row>
    <row r="28" spans="1:11" ht="28.9" customHeight="1" x14ac:dyDescent="0.2">
      <c r="A28" s="66"/>
      <c r="B28" s="34" t="s">
        <v>2437</v>
      </c>
      <c r="C28" s="35">
        <v>4000</v>
      </c>
      <c r="D28" s="35">
        <v>2000</v>
      </c>
      <c r="E28" s="35">
        <v>1000</v>
      </c>
      <c r="F28" s="71">
        <v>1</v>
      </c>
      <c r="G28" s="133">
        <v>1</v>
      </c>
      <c r="H28" s="178"/>
      <c r="I28" s="35"/>
      <c r="J28" s="35"/>
      <c r="K28" s="35"/>
    </row>
    <row r="29" spans="1:11" ht="28.9" customHeight="1" x14ac:dyDescent="0.2">
      <c r="A29" s="66"/>
      <c r="B29" s="34" t="s">
        <v>2438</v>
      </c>
      <c r="C29" s="37">
        <v>4000</v>
      </c>
      <c r="D29" s="35">
        <v>3000</v>
      </c>
      <c r="E29" s="35">
        <v>1500</v>
      </c>
      <c r="F29" s="71">
        <v>1</v>
      </c>
      <c r="G29" s="133">
        <v>1</v>
      </c>
      <c r="H29" s="178"/>
      <c r="I29" s="35"/>
      <c r="J29" s="35"/>
      <c r="K29" s="35"/>
    </row>
    <row r="30" spans="1:11" ht="43.5" customHeight="1" x14ac:dyDescent="0.2">
      <c r="A30" s="66"/>
      <c r="B30" s="34" t="s">
        <v>2439</v>
      </c>
      <c r="C30" s="37">
        <v>8000</v>
      </c>
      <c r="D30" s="35">
        <v>4100</v>
      </c>
      <c r="E30" s="35">
        <v>2100</v>
      </c>
      <c r="F30" s="71">
        <v>1</v>
      </c>
      <c r="G30" s="133">
        <v>1</v>
      </c>
      <c r="H30" s="178"/>
      <c r="I30" s="35"/>
      <c r="J30" s="35"/>
      <c r="K30" s="35"/>
    </row>
    <row r="31" spans="1:11" ht="28.9" customHeight="1" x14ac:dyDescent="0.2">
      <c r="A31" s="66"/>
      <c r="B31" s="34" t="s">
        <v>2440</v>
      </c>
      <c r="C31" s="35">
        <v>5000</v>
      </c>
      <c r="D31" s="35">
        <v>2600</v>
      </c>
      <c r="E31" s="35">
        <v>1400</v>
      </c>
      <c r="F31" s="71">
        <v>1</v>
      </c>
      <c r="G31" s="133">
        <v>1</v>
      </c>
      <c r="H31" s="178"/>
      <c r="I31" s="35"/>
      <c r="J31" s="35"/>
      <c r="K31" s="35"/>
    </row>
    <row r="32" spans="1:11" ht="28.9" customHeight="1" x14ac:dyDescent="0.2">
      <c r="A32" s="66"/>
      <c r="B32" s="34" t="s">
        <v>2441</v>
      </c>
      <c r="C32" s="35">
        <v>6000</v>
      </c>
      <c r="D32" s="35">
        <v>3000</v>
      </c>
      <c r="E32" s="35">
        <v>1500</v>
      </c>
      <c r="F32" s="71">
        <v>1</v>
      </c>
      <c r="G32" s="133">
        <v>1</v>
      </c>
      <c r="H32" s="178"/>
      <c r="I32" s="35"/>
      <c r="J32" s="35"/>
      <c r="K32" s="35"/>
    </row>
    <row r="33" spans="1:11" ht="28.9" customHeight="1" x14ac:dyDescent="0.2">
      <c r="A33" s="66"/>
      <c r="B33" s="34" t="s">
        <v>2442</v>
      </c>
      <c r="C33" s="35">
        <v>4500</v>
      </c>
      <c r="D33" s="35">
        <v>2300</v>
      </c>
      <c r="E33" s="35">
        <v>1200</v>
      </c>
      <c r="F33" s="71">
        <v>1</v>
      </c>
      <c r="G33" s="133">
        <v>1</v>
      </c>
      <c r="H33" s="178"/>
      <c r="I33" s="35"/>
      <c r="J33" s="35"/>
      <c r="K33" s="35"/>
    </row>
    <row r="34" spans="1:11" ht="28.9" customHeight="1" x14ac:dyDescent="0.2">
      <c r="A34" s="66"/>
      <c r="B34" s="34" t="s">
        <v>2443</v>
      </c>
      <c r="C34" s="35">
        <v>4500</v>
      </c>
      <c r="D34" s="35">
        <v>2300</v>
      </c>
      <c r="E34" s="35">
        <v>1200</v>
      </c>
      <c r="F34" s="71">
        <v>1</v>
      </c>
      <c r="G34" s="133">
        <v>1</v>
      </c>
      <c r="H34" s="178"/>
      <c r="I34" s="35"/>
      <c r="J34" s="35"/>
      <c r="K34" s="35"/>
    </row>
    <row r="35" spans="1:11" ht="28.9" customHeight="1" x14ac:dyDescent="0.2">
      <c r="A35" s="66">
        <v>5</v>
      </c>
      <c r="B35" s="31" t="s">
        <v>2444</v>
      </c>
      <c r="C35" s="36"/>
      <c r="D35" s="36"/>
      <c r="E35" s="36"/>
      <c r="F35" s="41"/>
      <c r="G35" s="145"/>
      <c r="H35" s="178"/>
      <c r="I35" s="35"/>
      <c r="J35" s="35"/>
      <c r="K35" s="35"/>
    </row>
    <row r="36" spans="1:11" ht="28.9" customHeight="1" x14ac:dyDescent="0.2">
      <c r="A36" s="66" t="s">
        <v>2445</v>
      </c>
      <c r="B36" s="31" t="s">
        <v>2446</v>
      </c>
      <c r="C36" s="36"/>
      <c r="D36" s="36"/>
      <c r="E36" s="36"/>
      <c r="F36" s="35"/>
      <c r="G36" s="133"/>
      <c r="H36" s="178"/>
      <c r="I36" s="35"/>
      <c r="J36" s="35"/>
      <c r="K36" s="35"/>
    </row>
    <row r="37" spans="1:11" ht="28.9" customHeight="1" x14ac:dyDescent="0.2">
      <c r="A37" s="40"/>
      <c r="B37" s="34" t="s">
        <v>2447</v>
      </c>
      <c r="C37" s="35">
        <v>2000</v>
      </c>
      <c r="D37" s="35">
        <v>1000</v>
      </c>
      <c r="E37" s="40">
        <v>800</v>
      </c>
      <c r="F37" s="71">
        <v>1</v>
      </c>
      <c r="G37" s="133">
        <v>1</v>
      </c>
      <c r="H37" s="178"/>
      <c r="I37" s="35"/>
      <c r="J37" s="35"/>
      <c r="K37" s="35"/>
    </row>
    <row r="38" spans="1:11" ht="28.9" customHeight="1" x14ac:dyDescent="0.2">
      <c r="A38" s="40"/>
      <c r="B38" s="34" t="s">
        <v>2448</v>
      </c>
      <c r="C38" s="35">
        <v>2000</v>
      </c>
      <c r="D38" s="35">
        <v>1000</v>
      </c>
      <c r="E38" s="40">
        <v>800</v>
      </c>
      <c r="F38" s="71">
        <v>1</v>
      </c>
      <c r="G38" s="133">
        <v>1</v>
      </c>
      <c r="H38" s="178"/>
      <c r="I38" s="35"/>
      <c r="J38" s="35"/>
      <c r="K38" s="35"/>
    </row>
    <row r="39" spans="1:11" ht="28.9" customHeight="1" x14ac:dyDescent="0.2">
      <c r="A39" s="40"/>
      <c r="B39" s="34" t="s">
        <v>2449</v>
      </c>
      <c r="C39" s="35">
        <v>3000</v>
      </c>
      <c r="D39" s="35">
        <v>1500</v>
      </c>
      <c r="E39" s="35">
        <v>1000</v>
      </c>
      <c r="F39" s="71">
        <v>1</v>
      </c>
      <c r="G39" s="133">
        <v>1</v>
      </c>
      <c r="H39" s="178"/>
      <c r="I39" s="35"/>
      <c r="J39" s="35"/>
      <c r="K39" s="35"/>
    </row>
    <row r="40" spans="1:11" ht="42.75" customHeight="1" x14ac:dyDescent="0.2">
      <c r="A40" s="40"/>
      <c r="B40" s="34" t="s">
        <v>2450</v>
      </c>
      <c r="C40" s="35">
        <v>3000</v>
      </c>
      <c r="D40" s="35">
        <v>1500</v>
      </c>
      <c r="E40" s="35">
        <v>1000</v>
      </c>
      <c r="F40" s="71">
        <v>1</v>
      </c>
      <c r="G40" s="133">
        <v>1</v>
      </c>
      <c r="H40" s="178"/>
      <c r="I40" s="35"/>
      <c r="J40" s="35"/>
      <c r="K40" s="35"/>
    </row>
    <row r="41" spans="1:11" ht="28.9" customHeight="1" x14ac:dyDescent="0.2">
      <c r="A41" s="40"/>
      <c r="B41" s="34" t="s">
        <v>2451</v>
      </c>
      <c r="C41" s="35">
        <v>2000</v>
      </c>
      <c r="D41" s="35">
        <v>1000</v>
      </c>
      <c r="E41" s="40">
        <v>800</v>
      </c>
      <c r="F41" s="71">
        <v>1</v>
      </c>
      <c r="G41" s="133">
        <v>1</v>
      </c>
      <c r="H41" s="178"/>
      <c r="I41" s="35"/>
      <c r="J41" s="35"/>
      <c r="K41" s="35"/>
    </row>
    <row r="42" spans="1:11" ht="28.9" customHeight="1" x14ac:dyDescent="0.2">
      <c r="A42" s="40"/>
      <c r="B42" s="34" t="s">
        <v>2452</v>
      </c>
      <c r="C42" s="35">
        <v>2000</v>
      </c>
      <c r="D42" s="35">
        <v>1000</v>
      </c>
      <c r="E42" s="40">
        <v>800</v>
      </c>
      <c r="F42" s="71">
        <v>1</v>
      </c>
      <c r="G42" s="133">
        <v>1</v>
      </c>
      <c r="H42" s="178"/>
      <c r="I42" s="35"/>
      <c r="J42" s="35"/>
      <c r="K42" s="35"/>
    </row>
    <row r="43" spans="1:11" ht="28.9" customHeight="1" x14ac:dyDescent="0.2">
      <c r="A43" s="40"/>
      <c r="B43" s="34" t="s">
        <v>2453</v>
      </c>
      <c r="C43" s="35">
        <v>2000</v>
      </c>
      <c r="D43" s="35">
        <v>1000</v>
      </c>
      <c r="E43" s="40">
        <v>800</v>
      </c>
      <c r="F43" s="71">
        <v>1</v>
      </c>
      <c r="G43" s="133">
        <v>1</v>
      </c>
      <c r="H43" s="178"/>
      <c r="I43" s="35"/>
      <c r="J43" s="35"/>
      <c r="K43" s="35"/>
    </row>
    <row r="44" spans="1:11" ht="28.9" customHeight="1" x14ac:dyDescent="0.2">
      <c r="A44" s="40"/>
      <c r="B44" s="34" t="s">
        <v>2454</v>
      </c>
      <c r="C44" s="35">
        <v>3000</v>
      </c>
      <c r="D44" s="35">
        <v>1500</v>
      </c>
      <c r="E44" s="35">
        <v>1000</v>
      </c>
      <c r="F44" s="71">
        <v>1</v>
      </c>
      <c r="G44" s="133">
        <v>1</v>
      </c>
      <c r="H44" s="178"/>
      <c r="I44" s="35"/>
      <c r="J44" s="35"/>
      <c r="K44" s="35"/>
    </row>
    <row r="45" spans="1:11" ht="42.75" customHeight="1" x14ac:dyDescent="0.2">
      <c r="A45" s="40"/>
      <c r="B45" s="34" t="s">
        <v>2455</v>
      </c>
      <c r="C45" s="35">
        <v>3500</v>
      </c>
      <c r="D45" s="35">
        <v>1800</v>
      </c>
      <c r="E45" s="35">
        <v>1200</v>
      </c>
      <c r="F45" s="71">
        <v>1</v>
      </c>
      <c r="G45" s="133">
        <v>1</v>
      </c>
      <c r="H45" s="178"/>
      <c r="I45" s="35"/>
      <c r="J45" s="35"/>
      <c r="K45" s="35"/>
    </row>
    <row r="46" spans="1:11" ht="28.9" customHeight="1" x14ac:dyDescent="0.2">
      <c r="A46" s="40"/>
      <c r="B46" s="34" t="s">
        <v>2456</v>
      </c>
      <c r="C46" s="35">
        <v>2000</v>
      </c>
      <c r="D46" s="35">
        <v>1800</v>
      </c>
      <c r="E46" s="35">
        <v>1200</v>
      </c>
      <c r="F46" s="71">
        <v>1</v>
      </c>
      <c r="G46" s="133">
        <v>1</v>
      </c>
      <c r="H46" s="178"/>
      <c r="I46" s="35"/>
      <c r="J46" s="35"/>
      <c r="K46" s="35"/>
    </row>
    <row r="47" spans="1:11" ht="28.9" customHeight="1" x14ac:dyDescent="0.2">
      <c r="A47" s="40"/>
      <c r="B47" s="34" t="s">
        <v>2457</v>
      </c>
      <c r="C47" s="35">
        <v>3000</v>
      </c>
      <c r="D47" s="35">
        <v>1800</v>
      </c>
      <c r="E47" s="35">
        <v>1200</v>
      </c>
      <c r="F47" s="71">
        <v>1</v>
      </c>
      <c r="G47" s="133">
        <v>1</v>
      </c>
      <c r="H47" s="178"/>
      <c r="I47" s="35"/>
      <c r="J47" s="35"/>
      <c r="K47" s="35"/>
    </row>
    <row r="48" spans="1:11" ht="28.9" customHeight="1" x14ac:dyDescent="0.2">
      <c r="A48" s="40"/>
      <c r="B48" s="34" t="s">
        <v>2458</v>
      </c>
      <c r="C48" s="35">
        <v>3000</v>
      </c>
      <c r="D48" s="35">
        <v>1800</v>
      </c>
      <c r="E48" s="35">
        <v>1200</v>
      </c>
      <c r="F48" s="71">
        <v>1</v>
      </c>
      <c r="G48" s="133">
        <v>1</v>
      </c>
      <c r="H48" s="178"/>
      <c r="I48" s="35"/>
      <c r="J48" s="35"/>
      <c r="K48" s="35"/>
    </row>
    <row r="49" spans="1:11" ht="28.9" customHeight="1" x14ac:dyDescent="0.2">
      <c r="A49" s="40"/>
      <c r="B49" s="34" t="s">
        <v>2459</v>
      </c>
      <c r="C49" s="35">
        <v>3000</v>
      </c>
      <c r="D49" s="35">
        <v>1800</v>
      </c>
      <c r="E49" s="35">
        <v>1200</v>
      </c>
      <c r="F49" s="71">
        <v>1</v>
      </c>
      <c r="G49" s="133">
        <v>1</v>
      </c>
      <c r="H49" s="178"/>
      <c r="I49" s="36"/>
      <c r="J49" s="36"/>
      <c r="K49" s="36"/>
    </row>
    <row r="50" spans="1:11" ht="28.9" customHeight="1" x14ac:dyDescent="0.2">
      <c r="A50" s="40"/>
      <c r="B50" s="34" t="s">
        <v>2460</v>
      </c>
      <c r="C50" s="35">
        <v>3000</v>
      </c>
      <c r="D50" s="35">
        <v>1800</v>
      </c>
      <c r="E50" s="35">
        <v>1200</v>
      </c>
      <c r="F50" s="71">
        <v>1</v>
      </c>
      <c r="G50" s="133">
        <v>1</v>
      </c>
      <c r="H50" s="178"/>
      <c r="I50" s="36"/>
      <c r="J50" s="36"/>
      <c r="K50" s="36"/>
    </row>
    <row r="51" spans="1:11" ht="28.9" customHeight="1" x14ac:dyDescent="0.2">
      <c r="A51" s="40"/>
      <c r="B51" s="34" t="s">
        <v>2461</v>
      </c>
      <c r="C51" s="35">
        <v>3000</v>
      </c>
      <c r="D51" s="35">
        <v>1800</v>
      </c>
      <c r="E51" s="35">
        <v>1200</v>
      </c>
      <c r="F51" s="71">
        <v>1</v>
      </c>
      <c r="G51" s="133">
        <v>1</v>
      </c>
      <c r="H51" s="178"/>
      <c r="I51" s="36"/>
      <c r="J51" s="36"/>
      <c r="K51" s="36"/>
    </row>
    <row r="52" spans="1:11" ht="28.9" customHeight="1" x14ac:dyDescent="0.2">
      <c r="A52" s="40"/>
      <c r="B52" s="34" t="s">
        <v>2462</v>
      </c>
      <c r="C52" s="35">
        <v>3000</v>
      </c>
      <c r="D52" s="35">
        <v>1800</v>
      </c>
      <c r="E52" s="35">
        <v>1200</v>
      </c>
      <c r="F52" s="71">
        <v>1</v>
      </c>
      <c r="G52" s="133">
        <v>1</v>
      </c>
      <c r="H52" s="178"/>
      <c r="I52" s="36"/>
      <c r="J52" s="36"/>
      <c r="K52" s="36"/>
    </row>
    <row r="53" spans="1:11" ht="41.45" customHeight="1" x14ac:dyDescent="0.2">
      <c r="A53" s="40"/>
      <c r="B53" s="34" t="s">
        <v>2463</v>
      </c>
      <c r="C53" s="35">
        <v>3000</v>
      </c>
      <c r="D53" s="35">
        <v>1800</v>
      </c>
      <c r="E53" s="35">
        <v>1200</v>
      </c>
      <c r="F53" s="71">
        <v>1</v>
      </c>
      <c r="G53" s="133">
        <v>1</v>
      </c>
      <c r="H53" s="178"/>
      <c r="I53" s="36"/>
      <c r="J53" s="36"/>
      <c r="K53" s="36"/>
    </row>
    <row r="54" spans="1:11" ht="41.45" customHeight="1" x14ac:dyDescent="0.2">
      <c r="A54" s="40"/>
      <c r="B54" s="34" t="s">
        <v>2464</v>
      </c>
      <c r="C54" s="35">
        <v>3000</v>
      </c>
      <c r="D54" s="35">
        <v>1800</v>
      </c>
      <c r="E54" s="35">
        <v>1200</v>
      </c>
      <c r="F54" s="71">
        <v>1</v>
      </c>
      <c r="G54" s="133">
        <v>1</v>
      </c>
      <c r="H54" s="178"/>
      <c r="I54" s="36"/>
      <c r="J54" s="36"/>
      <c r="K54" s="36"/>
    </row>
    <row r="55" spans="1:11" ht="28.9" customHeight="1" x14ac:dyDescent="0.2">
      <c r="A55" s="66" t="s">
        <v>2465</v>
      </c>
      <c r="B55" s="31" t="s">
        <v>2466</v>
      </c>
      <c r="C55" s="36"/>
      <c r="D55" s="36"/>
      <c r="E55" s="36"/>
      <c r="F55" s="36"/>
      <c r="G55" s="136"/>
      <c r="H55" s="178"/>
      <c r="I55" s="36"/>
      <c r="J55" s="36"/>
      <c r="K55" s="36"/>
    </row>
    <row r="56" spans="1:11" ht="41.45" customHeight="1" x14ac:dyDescent="0.2">
      <c r="A56" s="66"/>
      <c r="B56" s="34" t="s">
        <v>2467</v>
      </c>
      <c r="C56" s="35">
        <v>3500</v>
      </c>
      <c r="D56" s="35">
        <v>1800</v>
      </c>
      <c r="E56" s="35">
        <v>1200</v>
      </c>
      <c r="F56" s="71">
        <v>1</v>
      </c>
      <c r="G56" s="133">
        <v>1</v>
      </c>
      <c r="H56" s="178"/>
      <c r="I56" s="36"/>
      <c r="J56" s="36"/>
      <c r="K56" s="36"/>
    </row>
    <row r="57" spans="1:11" ht="28.9" customHeight="1" x14ac:dyDescent="0.2">
      <c r="A57" s="66"/>
      <c r="B57" s="34" t="s">
        <v>2468</v>
      </c>
      <c r="C57" s="35">
        <v>3000</v>
      </c>
      <c r="D57" s="35">
        <v>1800</v>
      </c>
      <c r="E57" s="35">
        <v>1200</v>
      </c>
      <c r="F57" s="71">
        <v>1</v>
      </c>
      <c r="G57" s="133">
        <v>1</v>
      </c>
      <c r="H57" s="178"/>
      <c r="I57" s="36"/>
      <c r="J57" s="36"/>
      <c r="K57" s="36"/>
    </row>
    <row r="58" spans="1:11" ht="41.45" customHeight="1" x14ac:dyDescent="0.2">
      <c r="A58" s="66"/>
      <c r="B58" s="34" t="s">
        <v>2469</v>
      </c>
      <c r="C58" s="35">
        <v>3000</v>
      </c>
      <c r="D58" s="35">
        <v>1800</v>
      </c>
      <c r="E58" s="35">
        <v>1200</v>
      </c>
      <c r="F58" s="71">
        <v>1</v>
      </c>
      <c r="G58" s="133">
        <v>1</v>
      </c>
      <c r="H58" s="178"/>
      <c r="I58" s="36"/>
      <c r="J58" s="36"/>
      <c r="K58" s="36"/>
    </row>
    <row r="59" spans="1:11" ht="28.9" customHeight="1" x14ac:dyDescent="0.2">
      <c r="A59" s="66"/>
      <c r="B59" s="34" t="s">
        <v>2470</v>
      </c>
      <c r="C59" s="35">
        <v>3000</v>
      </c>
      <c r="D59" s="35">
        <v>1800</v>
      </c>
      <c r="E59" s="35">
        <v>1200</v>
      </c>
      <c r="F59" s="71">
        <v>1</v>
      </c>
      <c r="G59" s="133">
        <v>1</v>
      </c>
      <c r="H59" s="178"/>
      <c r="I59" s="36"/>
      <c r="J59" s="36"/>
      <c r="K59" s="36"/>
    </row>
    <row r="60" spans="1:11" ht="28.9" customHeight="1" x14ac:dyDescent="0.2">
      <c r="A60" s="66"/>
      <c r="B60" s="34" t="s">
        <v>2471</v>
      </c>
      <c r="C60" s="35">
        <v>3000</v>
      </c>
      <c r="D60" s="35">
        <v>1800</v>
      </c>
      <c r="E60" s="35">
        <v>1200</v>
      </c>
      <c r="F60" s="71">
        <v>1</v>
      </c>
      <c r="G60" s="133">
        <v>1</v>
      </c>
      <c r="H60" s="178"/>
      <c r="I60" s="36"/>
      <c r="J60" s="36"/>
      <c r="K60" s="36"/>
    </row>
    <row r="61" spans="1:11" ht="28.9" customHeight="1" x14ac:dyDescent="0.2">
      <c r="A61" s="66"/>
      <c r="B61" s="34" t="s">
        <v>2472</v>
      </c>
      <c r="C61" s="35">
        <v>3000</v>
      </c>
      <c r="D61" s="35">
        <v>1800</v>
      </c>
      <c r="E61" s="35">
        <v>1200</v>
      </c>
      <c r="F61" s="71">
        <v>1</v>
      </c>
      <c r="G61" s="133">
        <v>1</v>
      </c>
      <c r="H61" s="178"/>
      <c r="I61" s="36"/>
      <c r="J61" s="36"/>
      <c r="K61" s="36"/>
    </row>
    <row r="62" spans="1:11" ht="28.9" customHeight="1" x14ac:dyDescent="0.2">
      <c r="A62" s="66"/>
      <c r="B62" s="34" t="s">
        <v>2473</v>
      </c>
      <c r="C62" s="35">
        <v>3000</v>
      </c>
      <c r="D62" s="35">
        <v>1800</v>
      </c>
      <c r="E62" s="35">
        <v>1200</v>
      </c>
      <c r="F62" s="71">
        <v>1</v>
      </c>
      <c r="G62" s="133">
        <v>1</v>
      </c>
      <c r="H62" s="178"/>
      <c r="I62" s="36"/>
      <c r="J62" s="36"/>
      <c r="K62" s="36"/>
    </row>
    <row r="63" spans="1:11" ht="41.45" customHeight="1" x14ac:dyDescent="0.2">
      <c r="A63" s="66"/>
      <c r="B63" s="34" t="s">
        <v>2474</v>
      </c>
      <c r="C63" s="35">
        <v>3500</v>
      </c>
      <c r="D63" s="35">
        <v>1800</v>
      </c>
      <c r="E63" s="35">
        <v>1200</v>
      </c>
      <c r="F63" s="71">
        <v>1</v>
      </c>
      <c r="G63" s="133">
        <v>1</v>
      </c>
      <c r="H63" s="178"/>
      <c r="I63" s="36"/>
      <c r="J63" s="36"/>
      <c r="K63" s="36"/>
    </row>
    <row r="64" spans="1:11" ht="41.45" customHeight="1" x14ac:dyDescent="0.2">
      <c r="A64" s="66"/>
      <c r="B64" s="34" t="s">
        <v>2475</v>
      </c>
      <c r="C64" s="35">
        <v>3000</v>
      </c>
      <c r="D64" s="35">
        <v>1800</v>
      </c>
      <c r="E64" s="35">
        <v>1200</v>
      </c>
      <c r="F64" s="71">
        <v>1</v>
      </c>
      <c r="G64" s="133">
        <v>1</v>
      </c>
      <c r="H64" s="258"/>
      <c r="I64" s="41"/>
      <c r="J64" s="254"/>
      <c r="K64" s="41"/>
    </row>
    <row r="65" spans="1:11" ht="41.45" customHeight="1" x14ac:dyDescent="0.2">
      <c r="A65" s="66"/>
      <c r="B65" s="34" t="s">
        <v>2476</v>
      </c>
      <c r="C65" s="35">
        <v>3000</v>
      </c>
      <c r="D65" s="35">
        <v>1800</v>
      </c>
      <c r="E65" s="35">
        <v>1200</v>
      </c>
      <c r="F65" s="71">
        <v>1</v>
      </c>
      <c r="G65" s="133">
        <v>1</v>
      </c>
      <c r="H65" s="258"/>
      <c r="I65" s="41"/>
      <c r="J65" s="254"/>
      <c r="K65" s="41"/>
    </row>
    <row r="66" spans="1:11" ht="28.9" customHeight="1" x14ac:dyDescent="0.2">
      <c r="A66" s="66"/>
      <c r="B66" s="34" t="s">
        <v>2477</v>
      </c>
      <c r="C66" s="35">
        <v>3000</v>
      </c>
      <c r="D66" s="35">
        <v>1800</v>
      </c>
      <c r="E66" s="35">
        <v>1200</v>
      </c>
      <c r="F66" s="71">
        <v>1</v>
      </c>
      <c r="G66" s="133">
        <v>1</v>
      </c>
      <c r="H66" s="258"/>
      <c r="I66" s="41"/>
      <c r="J66" s="254"/>
      <c r="K66" s="41"/>
    </row>
    <row r="67" spans="1:11" ht="28.9" customHeight="1" x14ac:dyDescent="0.2">
      <c r="A67" s="66"/>
      <c r="B67" s="34" t="s">
        <v>2478</v>
      </c>
      <c r="C67" s="35">
        <v>3000</v>
      </c>
      <c r="D67" s="35">
        <v>1800</v>
      </c>
      <c r="E67" s="35">
        <v>1200</v>
      </c>
      <c r="F67" s="71">
        <v>1</v>
      </c>
      <c r="G67" s="133">
        <v>1</v>
      </c>
      <c r="H67" s="258"/>
      <c r="I67" s="41"/>
      <c r="J67" s="254"/>
      <c r="K67" s="41"/>
    </row>
    <row r="68" spans="1:11" ht="41.45" customHeight="1" x14ac:dyDescent="0.2">
      <c r="A68" s="66"/>
      <c r="B68" s="34" t="s">
        <v>2479</v>
      </c>
      <c r="C68" s="35">
        <v>2500</v>
      </c>
      <c r="D68" s="35">
        <v>1800</v>
      </c>
      <c r="E68" s="35">
        <v>1200</v>
      </c>
      <c r="F68" s="71">
        <v>1</v>
      </c>
      <c r="G68" s="133">
        <v>1</v>
      </c>
      <c r="H68" s="258"/>
      <c r="I68" s="41"/>
      <c r="J68" s="254"/>
      <c r="K68" s="41"/>
    </row>
    <row r="69" spans="1:11" ht="41.45" customHeight="1" x14ac:dyDescent="0.2">
      <c r="A69" s="66"/>
      <c r="B69" s="34" t="s">
        <v>2480</v>
      </c>
      <c r="C69" s="35">
        <v>3500</v>
      </c>
      <c r="D69" s="35">
        <v>1800</v>
      </c>
      <c r="E69" s="35">
        <v>1200</v>
      </c>
      <c r="F69" s="71">
        <v>1</v>
      </c>
      <c r="G69" s="133">
        <v>1</v>
      </c>
      <c r="H69" s="258"/>
      <c r="I69" s="41"/>
      <c r="J69" s="254"/>
      <c r="K69" s="41"/>
    </row>
    <row r="70" spans="1:11" ht="28.9" customHeight="1" x14ac:dyDescent="0.2">
      <c r="A70" s="66"/>
      <c r="B70" s="34" t="s">
        <v>2481</v>
      </c>
      <c r="C70" s="35">
        <v>3000</v>
      </c>
      <c r="D70" s="35">
        <v>1800</v>
      </c>
      <c r="E70" s="35">
        <v>1200</v>
      </c>
      <c r="F70" s="71">
        <v>1</v>
      </c>
      <c r="G70" s="133">
        <v>1</v>
      </c>
      <c r="H70" s="258"/>
      <c r="I70" s="41"/>
      <c r="J70" s="254"/>
      <c r="K70" s="41"/>
    </row>
    <row r="71" spans="1:11" ht="28.9" customHeight="1" x14ac:dyDescent="0.2">
      <c r="A71" s="66"/>
      <c r="B71" s="34" t="s">
        <v>2482</v>
      </c>
      <c r="C71" s="35">
        <v>3000</v>
      </c>
      <c r="D71" s="35">
        <v>1800</v>
      </c>
      <c r="E71" s="35">
        <v>1200</v>
      </c>
      <c r="F71" s="71">
        <v>1</v>
      </c>
      <c r="G71" s="133">
        <v>1</v>
      </c>
      <c r="H71" s="258"/>
      <c r="I71" s="41"/>
      <c r="J71" s="254"/>
      <c r="K71" s="41"/>
    </row>
    <row r="72" spans="1:11" ht="38.25" customHeight="1" x14ac:dyDescent="0.2">
      <c r="A72" s="66"/>
      <c r="B72" s="34" t="s">
        <v>2483</v>
      </c>
      <c r="C72" s="35">
        <v>3000</v>
      </c>
      <c r="D72" s="35">
        <v>1800</v>
      </c>
      <c r="E72" s="35">
        <v>1200</v>
      </c>
      <c r="F72" s="71">
        <v>1</v>
      </c>
      <c r="G72" s="133">
        <v>1</v>
      </c>
      <c r="H72" s="259">
        <f>4091/C72</f>
        <v>1.3636666666666666</v>
      </c>
      <c r="I72" s="252" t="s">
        <v>2878</v>
      </c>
      <c r="J72" s="385" t="s">
        <v>2879</v>
      </c>
      <c r="K72" s="41"/>
    </row>
    <row r="73" spans="1:11" ht="41.45" customHeight="1" x14ac:dyDescent="0.2">
      <c r="A73" s="66"/>
      <c r="B73" s="34" t="s">
        <v>2484</v>
      </c>
      <c r="C73" s="35">
        <v>3000</v>
      </c>
      <c r="D73" s="35">
        <v>1800</v>
      </c>
      <c r="E73" s="35">
        <v>1200</v>
      </c>
      <c r="F73" s="71">
        <v>1</v>
      </c>
      <c r="G73" s="133">
        <v>1</v>
      </c>
      <c r="H73" s="259">
        <f>4091/C73</f>
        <v>1.3636666666666666</v>
      </c>
      <c r="I73" s="252" t="s">
        <v>2878</v>
      </c>
      <c r="J73" s="386"/>
      <c r="K73" s="41"/>
    </row>
    <row r="74" spans="1:11" ht="28.9" customHeight="1" x14ac:dyDescent="0.2">
      <c r="A74" s="66"/>
      <c r="B74" s="34" t="s">
        <v>2485</v>
      </c>
      <c r="C74" s="35">
        <v>3000</v>
      </c>
      <c r="D74" s="35">
        <v>1800</v>
      </c>
      <c r="E74" s="35">
        <v>1200</v>
      </c>
      <c r="F74" s="71">
        <v>1</v>
      </c>
      <c r="G74" s="133">
        <v>1</v>
      </c>
      <c r="H74" s="258"/>
      <c r="I74" s="41"/>
      <c r="J74" s="254"/>
      <c r="K74" s="41"/>
    </row>
    <row r="75" spans="1:11" ht="63.6" customHeight="1" x14ac:dyDescent="0.2">
      <c r="A75" s="66"/>
      <c r="B75" s="34" t="s">
        <v>2486</v>
      </c>
      <c r="C75" s="35">
        <v>2500</v>
      </c>
      <c r="D75" s="35">
        <v>1800</v>
      </c>
      <c r="E75" s="35">
        <v>1200</v>
      </c>
      <c r="F75" s="71">
        <v>1</v>
      </c>
      <c r="G75" s="133">
        <v>1</v>
      </c>
      <c r="H75" s="258"/>
      <c r="I75" s="41"/>
      <c r="J75" s="254"/>
      <c r="K75" s="41"/>
    </row>
    <row r="76" spans="1:11" ht="28.9" customHeight="1" x14ac:dyDescent="0.2">
      <c r="A76" s="66"/>
      <c r="B76" s="34" t="s">
        <v>2487</v>
      </c>
      <c r="C76" s="35">
        <v>2500</v>
      </c>
      <c r="D76" s="35">
        <v>1800</v>
      </c>
      <c r="E76" s="35">
        <v>1200</v>
      </c>
      <c r="F76" s="71">
        <v>1</v>
      </c>
      <c r="G76" s="133">
        <v>1</v>
      </c>
      <c r="H76" s="258"/>
      <c r="I76" s="41"/>
      <c r="J76" s="254"/>
      <c r="K76" s="41"/>
    </row>
    <row r="77" spans="1:11" ht="28.9" customHeight="1" x14ac:dyDescent="0.2">
      <c r="A77" s="66"/>
      <c r="B77" s="34" t="s">
        <v>2488</v>
      </c>
      <c r="C77" s="35">
        <v>2500</v>
      </c>
      <c r="D77" s="35">
        <v>1800</v>
      </c>
      <c r="E77" s="35">
        <v>1200</v>
      </c>
      <c r="F77" s="71">
        <v>1</v>
      </c>
      <c r="G77" s="133">
        <v>1</v>
      </c>
      <c r="H77" s="258"/>
      <c r="I77" s="41"/>
      <c r="J77" s="254"/>
      <c r="K77" s="41"/>
    </row>
    <row r="78" spans="1:11" ht="38.25" customHeight="1" x14ac:dyDescent="0.2">
      <c r="A78" s="66"/>
      <c r="B78" s="34" t="s">
        <v>2489</v>
      </c>
      <c r="C78" s="35">
        <v>3000</v>
      </c>
      <c r="D78" s="35">
        <v>1800</v>
      </c>
      <c r="E78" s="35">
        <v>1200</v>
      </c>
      <c r="F78" s="71">
        <v>1</v>
      </c>
      <c r="G78" s="133">
        <v>1</v>
      </c>
      <c r="H78" s="258"/>
      <c r="I78" s="41"/>
      <c r="J78" s="254"/>
      <c r="K78" s="41"/>
    </row>
    <row r="79" spans="1:11" ht="28.9" customHeight="1" x14ac:dyDescent="0.2">
      <c r="A79" s="66"/>
      <c r="B79" s="34" t="s">
        <v>2490</v>
      </c>
      <c r="C79" s="35">
        <v>3500</v>
      </c>
      <c r="D79" s="35">
        <v>1800</v>
      </c>
      <c r="E79" s="35">
        <v>1200</v>
      </c>
      <c r="F79" s="71">
        <v>1</v>
      </c>
      <c r="G79" s="133">
        <v>1</v>
      </c>
      <c r="H79" s="258"/>
      <c r="I79" s="41"/>
      <c r="J79" s="254"/>
      <c r="K79" s="41"/>
    </row>
    <row r="80" spans="1:11" ht="41.45" customHeight="1" x14ac:dyDescent="0.2">
      <c r="A80" s="66"/>
      <c r="B80" s="34" t="s">
        <v>2491</v>
      </c>
      <c r="C80" s="35">
        <v>3000</v>
      </c>
      <c r="D80" s="35">
        <v>1800</v>
      </c>
      <c r="E80" s="35">
        <v>1200</v>
      </c>
      <c r="F80" s="71">
        <v>1</v>
      </c>
      <c r="G80" s="133">
        <v>1</v>
      </c>
      <c r="H80" s="258"/>
      <c r="I80" s="41"/>
      <c r="J80" s="254"/>
      <c r="K80" s="41"/>
    </row>
    <row r="81" spans="1:11" ht="38.25" customHeight="1" x14ac:dyDescent="0.2">
      <c r="A81" s="66"/>
      <c r="B81" s="34" t="s">
        <v>2492</v>
      </c>
      <c r="C81" s="35">
        <v>2500</v>
      </c>
      <c r="D81" s="35">
        <v>1800</v>
      </c>
      <c r="E81" s="35">
        <v>1200</v>
      </c>
      <c r="F81" s="71">
        <v>1</v>
      </c>
      <c r="G81" s="133">
        <v>1</v>
      </c>
      <c r="H81" s="258"/>
      <c r="I81" s="41"/>
      <c r="J81" s="254"/>
      <c r="K81" s="41"/>
    </row>
    <row r="82" spans="1:11" ht="41.45" customHeight="1" x14ac:dyDescent="0.2">
      <c r="A82" s="66"/>
      <c r="B82" s="34" t="s">
        <v>2493</v>
      </c>
      <c r="C82" s="35">
        <v>2500</v>
      </c>
      <c r="D82" s="35">
        <v>1800</v>
      </c>
      <c r="E82" s="35">
        <v>1200</v>
      </c>
      <c r="F82" s="71">
        <v>1</v>
      </c>
      <c r="G82" s="133">
        <v>1</v>
      </c>
      <c r="H82" s="258"/>
      <c r="I82" s="41"/>
      <c r="J82" s="254"/>
      <c r="K82" s="41"/>
    </row>
    <row r="83" spans="1:11" ht="28.9" customHeight="1" x14ac:dyDescent="0.2">
      <c r="A83" s="66"/>
      <c r="B83" s="34" t="s">
        <v>2494</v>
      </c>
      <c r="C83" s="35">
        <v>2500</v>
      </c>
      <c r="D83" s="35">
        <v>1800</v>
      </c>
      <c r="E83" s="35">
        <v>1200</v>
      </c>
      <c r="F83" s="71">
        <v>1</v>
      </c>
      <c r="G83" s="133">
        <v>1</v>
      </c>
      <c r="H83" s="258"/>
      <c r="I83" s="41"/>
      <c r="J83" s="254"/>
      <c r="K83" s="41"/>
    </row>
    <row r="84" spans="1:11" ht="38.25" customHeight="1" x14ac:dyDescent="0.2">
      <c r="A84" s="66"/>
      <c r="B84" s="34" t="s">
        <v>2495</v>
      </c>
      <c r="C84" s="35">
        <v>3000</v>
      </c>
      <c r="D84" s="35">
        <v>1800</v>
      </c>
      <c r="E84" s="35">
        <v>1200</v>
      </c>
      <c r="F84" s="71">
        <v>1</v>
      </c>
      <c r="G84" s="133">
        <v>1</v>
      </c>
      <c r="H84" s="258"/>
      <c r="I84" s="41"/>
      <c r="J84" s="254"/>
      <c r="K84" s="41"/>
    </row>
    <row r="85" spans="1:11" ht="28.9" customHeight="1" x14ac:dyDescent="0.2">
      <c r="A85" s="66"/>
      <c r="B85" s="34" t="s">
        <v>2496</v>
      </c>
      <c r="C85" s="35">
        <v>2500</v>
      </c>
      <c r="D85" s="35">
        <v>1800</v>
      </c>
      <c r="E85" s="35">
        <v>1200</v>
      </c>
      <c r="F85" s="71">
        <v>1</v>
      </c>
      <c r="G85" s="133">
        <v>1</v>
      </c>
      <c r="H85" s="258"/>
      <c r="I85" s="41"/>
      <c r="J85" s="254"/>
      <c r="K85" s="41"/>
    </row>
    <row r="86" spans="1:11" ht="28.9" customHeight="1" x14ac:dyDescent="0.2">
      <c r="A86" s="66"/>
      <c r="B86" s="34" t="s">
        <v>2497</v>
      </c>
      <c r="C86" s="35">
        <v>2500</v>
      </c>
      <c r="D86" s="35">
        <v>1800</v>
      </c>
      <c r="E86" s="35">
        <v>1200</v>
      </c>
      <c r="F86" s="71">
        <v>1</v>
      </c>
      <c r="G86" s="133">
        <v>1</v>
      </c>
      <c r="H86" s="258"/>
      <c r="I86" s="41"/>
      <c r="J86" s="254"/>
      <c r="K86" s="41"/>
    </row>
    <row r="87" spans="1:11" ht="28.9" customHeight="1" x14ac:dyDescent="0.2">
      <c r="A87" s="66"/>
      <c r="B87" s="34" t="s">
        <v>2498</v>
      </c>
      <c r="C87" s="35">
        <v>2500</v>
      </c>
      <c r="D87" s="35">
        <v>1800</v>
      </c>
      <c r="E87" s="35">
        <v>1200</v>
      </c>
      <c r="F87" s="71">
        <v>1</v>
      </c>
      <c r="G87" s="133">
        <v>1</v>
      </c>
      <c r="H87" s="258"/>
      <c r="I87" s="41"/>
      <c r="J87" s="254"/>
      <c r="K87" s="41"/>
    </row>
    <row r="88" spans="1:11" ht="28.9" customHeight="1" x14ac:dyDescent="0.2">
      <c r="A88" s="66"/>
      <c r="B88" s="34" t="s">
        <v>2499</v>
      </c>
      <c r="C88" s="35">
        <v>2500</v>
      </c>
      <c r="D88" s="35">
        <v>1800</v>
      </c>
      <c r="E88" s="35">
        <v>1200</v>
      </c>
      <c r="F88" s="71">
        <v>1</v>
      </c>
      <c r="G88" s="133">
        <v>1</v>
      </c>
      <c r="H88" s="258"/>
      <c r="I88" s="41"/>
      <c r="J88" s="254"/>
      <c r="K88" s="41"/>
    </row>
    <row r="89" spans="1:11" ht="28.9" customHeight="1" x14ac:dyDescent="0.2">
      <c r="A89" s="66"/>
      <c r="B89" s="34" t="s">
        <v>2500</v>
      </c>
      <c r="C89" s="35">
        <v>2500</v>
      </c>
      <c r="D89" s="35">
        <v>1800</v>
      </c>
      <c r="E89" s="35">
        <v>1200</v>
      </c>
      <c r="F89" s="71">
        <v>1</v>
      </c>
      <c r="G89" s="133">
        <v>1</v>
      </c>
      <c r="H89" s="258"/>
      <c r="I89" s="41"/>
      <c r="J89" s="254"/>
      <c r="K89" s="41"/>
    </row>
    <row r="90" spans="1:11" ht="41.45" customHeight="1" x14ac:dyDescent="0.2">
      <c r="A90" s="66"/>
      <c r="B90" s="34" t="s">
        <v>2501</v>
      </c>
      <c r="C90" s="35">
        <v>3000</v>
      </c>
      <c r="D90" s="35">
        <v>1800</v>
      </c>
      <c r="E90" s="35">
        <v>1200</v>
      </c>
      <c r="F90" s="71">
        <v>1</v>
      </c>
      <c r="G90" s="133">
        <v>1</v>
      </c>
      <c r="H90" s="258"/>
      <c r="I90" s="41"/>
      <c r="J90" s="254"/>
      <c r="K90" s="41"/>
    </row>
    <row r="91" spans="1:11" ht="28.9" customHeight="1" x14ac:dyDescent="0.2">
      <c r="A91" s="66"/>
      <c r="B91" s="34" t="s">
        <v>2502</v>
      </c>
      <c r="C91" s="35">
        <v>2500</v>
      </c>
      <c r="D91" s="35">
        <v>1800</v>
      </c>
      <c r="E91" s="35">
        <v>1200</v>
      </c>
      <c r="F91" s="71">
        <v>1</v>
      </c>
      <c r="G91" s="133">
        <v>1</v>
      </c>
      <c r="H91" s="258"/>
      <c r="I91" s="41"/>
      <c r="J91" s="254"/>
      <c r="K91" s="41"/>
    </row>
    <row r="92" spans="1:11" ht="28.9" customHeight="1" x14ac:dyDescent="0.2">
      <c r="A92" s="66"/>
      <c r="B92" s="34" t="s">
        <v>2503</v>
      </c>
      <c r="C92" s="35">
        <v>2500</v>
      </c>
      <c r="D92" s="35">
        <v>1800</v>
      </c>
      <c r="E92" s="35">
        <v>1200</v>
      </c>
      <c r="F92" s="71">
        <v>1</v>
      </c>
      <c r="G92" s="133">
        <v>1</v>
      </c>
      <c r="H92" s="258"/>
      <c r="I92" s="41"/>
      <c r="J92" s="254"/>
      <c r="K92" s="41"/>
    </row>
    <row r="93" spans="1:11" ht="44.25" customHeight="1" x14ac:dyDescent="0.2">
      <c r="A93" s="66"/>
      <c r="B93" s="34" t="s">
        <v>2504</v>
      </c>
      <c r="C93" s="35">
        <v>3000</v>
      </c>
      <c r="D93" s="35">
        <v>1800</v>
      </c>
      <c r="E93" s="35">
        <v>1200</v>
      </c>
      <c r="F93" s="71">
        <v>1</v>
      </c>
      <c r="G93" s="133">
        <v>1</v>
      </c>
      <c r="H93" s="258"/>
      <c r="I93" s="41"/>
      <c r="J93" s="254"/>
      <c r="K93" s="41"/>
    </row>
    <row r="94" spans="1:11" ht="44.25" customHeight="1" x14ac:dyDescent="0.2">
      <c r="A94" s="66"/>
      <c r="B94" s="34" t="s">
        <v>2505</v>
      </c>
      <c r="C94" s="35">
        <v>3000</v>
      </c>
      <c r="D94" s="35">
        <v>1800</v>
      </c>
      <c r="E94" s="35">
        <v>1200</v>
      </c>
      <c r="F94" s="71">
        <v>1</v>
      </c>
      <c r="G94" s="133">
        <v>1</v>
      </c>
      <c r="H94" s="258"/>
      <c r="I94" s="41"/>
      <c r="J94" s="254"/>
      <c r="K94" s="41"/>
    </row>
    <row r="95" spans="1:11" ht="28.9" customHeight="1" x14ac:dyDescent="0.2">
      <c r="A95" s="66"/>
      <c r="B95" s="34" t="s">
        <v>2506</v>
      </c>
      <c r="C95" s="35">
        <v>2500</v>
      </c>
      <c r="D95" s="35">
        <v>1800</v>
      </c>
      <c r="E95" s="35">
        <v>1200</v>
      </c>
      <c r="F95" s="71">
        <v>1</v>
      </c>
      <c r="G95" s="133">
        <v>1</v>
      </c>
      <c r="H95" s="258"/>
      <c r="I95" s="41"/>
      <c r="J95" s="254"/>
      <c r="K95" s="41"/>
    </row>
    <row r="96" spans="1:11" ht="44.25" customHeight="1" x14ac:dyDescent="0.2">
      <c r="A96" s="66"/>
      <c r="B96" s="34" t="s">
        <v>2507</v>
      </c>
      <c r="C96" s="35">
        <v>3000</v>
      </c>
      <c r="D96" s="35">
        <v>1800</v>
      </c>
      <c r="E96" s="35">
        <v>1200</v>
      </c>
      <c r="F96" s="71">
        <v>1</v>
      </c>
      <c r="G96" s="133">
        <v>1</v>
      </c>
      <c r="H96" s="258"/>
      <c r="I96" s="41"/>
      <c r="J96" s="254"/>
      <c r="K96" s="41"/>
    </row>
    <row r="97" spans="1:11" ht="28.9" customHeight="1" x14ac:dyDescent="0.2">
      <c r="A97" s="66"/>
      <c r="B97" s="34" t="s">
        <v>2508</v>
      </c>
      <c r="C97" s="35">
        <v>2500</v>
      </c>
      <c r="D97" s="35">
        <v>1800</v>
      </c>
      <c r="E97" s="35">
        <v>1200</v>
      </c>
      <c r="F97" s="71">
        <v>1</v>
      </c>
      <c r="G97" s="133">
        <v>1</v>
      </c>
      <c r="H97" s="258"/>
      <c r="I97" s="41"/>
      <c r="J97" s="254"/>
      <c r="K97" s="41"/>
    </row>
    <row r="98" spans="1:11" ht="28.9" customHeight="1" x14ac:dyDescent="0.2">
      <c r="A98" s="66"/>
      <c r="B98" s="34" t="s">
        <v>2509</v>
      </c>
      <c r="C98" s="35">
        <v>2500</v>
      </c>
      <c r="D98" s="35">
        <v>1800</v>
      </c>
      <c r="E98" s="35">
        <v>1200</v>
      </c>
      <c r="F98" s="71">
        <v>1</v>
      </c>
      <c r="G98" s="133">
        <v>1</v>
      </c>
      <c r="H98" s="258"/>
      <c r="I98" s="41"/>
      <c r="J98" s="254"/>
      <c r="K98" s="41"/>
    </row>
    <row r="99" spans="1:11" ht="28.9" customHeight="1" x14ac:dyDescent="0.2">
      <c r="A99" s="66"/>
      <c r="B99" s="34" t="s">
        <v>2510</v>
      </c>
      <c r="C99" s="35">
        <v>2500</v>
      </c>
      <c r="D99" s="35">
        <v>1800</v>
      </c>
      <c r="E99" s="35">
        <v>1200</v>
      </c>
      <c r="F99" s="71">
        <v>1</v>
      </c>
      <c r="G99" s="133">
        <v>1</v>
      </c>
      <c r="H99" s="258"/>
      <c r="I99" s="41"/>
      <c r="J99" s="254"/>
      <c r="K99" s="41"/>
    </row>
    <row r="100" spans="1:11" ht="28.9" customHeight="1" x14ac:dyDescent="0.2">
      <c r="A100" s="66"/>
      <c r="B100" s="34" t="s">
        <v>2511</v>
      </c>
      <c r="C100" s="35">
        <v>2500</v>
      </c>
      <c r="D100" s="35">
        <v>1800</v>
      </c>
      <c r="E100" s="35">
        <v>1200</v>
      </c>
      <c r="F100" s="71">
        <v>1</v>
      </c>
      <c r="G100" s="133">
        <v>1</v>
      </c>
      <c r="H100" s="258"/>
      <c r="I100" s="41"/>
      <c r="J100" s="254"/>
      <c r="K100" s="41"/>
    </row>
    <row r="101" spans="1:11" ht="28.9" customHeight="1" x14ac:dyDescent="0.2">
      <c r="A101" s="66"/>
      <c r="B101" s="34" t="s">
        <v>2512</v>
      </c>
      <c r="C101" s="35">
        <v>2500</v>
      </c>
      <c r="D101" s="35">
        <v>1800</v>
      </c>
      <c r="E101" s="35">
        <v>1200</v>
      </c>
      <c r="F101" s="71">
        <v>1</v>
      </c>
      <c r="G101" s="133">
        <v>1</v>
      </c>
      <c r="H101" s="258"/>
      <c r="I101" s="41"/>
      <c r="J101" s="254"/>
      <c r="K101" s="41"/>
    </row>
    <row r="102" spans="1:11" ht="28.9" customHeight="1" x14ac:dyDescent="0.2">
      <c r="A102" s="66"/>
      <c r="B102" s="34" t="s">
        <v>2513</v>
      </c>
      <c r="C102" s="35">
        <v>2500</v>
      </c>
      <c r="D102" s="35">
        <v>1800</v>
      </c>
      <c r="E102" s="35">
        <v>1200</v>
      </c>
      <c r="F102" s="71">
        <v>1</v>
      </c>
      <c r="G102" s="133">
        <v>1</v>
      </c>
      <c r="H102" s="258"/>
      <c r="I102" s="41"/>
      <c r="J102" s="254"/>
      <c r="K102" s="41"/>
    </row>
    <row r="103" spans="1:11" ht="28.9" customHeight="1" x14ac:dyDescent="0.2">
      <c r="A103" s="66"/>
      <c r="B103" s="34" t="s">
        <v>2514</v>
      </c>
      <c r="C103" s="35">
        <v>2500</v>
      </c>
      <c r="D103" s="35">
        <v>1800</v>
      </c>
      <c r="E103" s="35">
        <v>1200</v>
      </c>
      <c r="F103" s="71">
        <v>1</v>
      </c>
      <c r="G103" s="133">
        <v>1</v>
      </c>
      <c r="H103" s="258"/>
      <c r="I103" s="41"/>
      <c r="J103" s="254"/>
      <c r="K103" s="41"/>
    </row>
    <row r="104" spans="1:11" ht="28.9" customHeight="1" x14ac:dyDescent="0.2">
      <c r="A104" s="66"/>
      <c r="B104" s="34" t="s">
        <v>2515</v>
      </c>
      <c r="C104" s="35">
        <v>2500</v>
      </c>
      <c r="D104" s="35">
        <v>1800</v>
      </c>
      <c r="E104" s="35">
        <v>1200</v>
      </c>
      <c r="F104" s="71">
        <v>1</v>
      </c>
      <c r="G104" s="133">
        <v>1</v>
      </c>
      <c r="H104" s="258"/>
      <c r="I104" s="41"/>
      <c r="J104" s="254"/>
      <c r="K104" s="41"/>
    </row>
    <row r="105" spans="1:11" ht="28.9" customHeight="1" x14ac:dyDescent="0.2">
      <c r="A105" s="66"/>
      <c r="B105" s="34" t="s">
        <v>2516</v>
      </c>
      <c r="C105" s="35">
        <v>2500</v>
      </c>
      <c r="D105" s="35">
        <v>1800</v>
      </c>
      <c r="E105" s="35">
        <v>1200</v>
      </c>
      <c r="F105" s="71">
        <v>1</v>
      </c>
      <c r="G105" s="133">
        <v>1</v>
      </c>
      <c r="H105" s="258"/>
      <c r="I105" s="41"/>
      <c r="J105" s="254"/>
      <c r="K105" s="41"/>
    </row>
    <row r="106" spans="1:11" ht="28.9" customHeight="1" x14ac:dyDescent="0.2">
      <c r="A106" s="66"/>
      <c r="B106" s="34" t="s">
        <v>2517</v>
      </c>
      <c r="C106" s="35">
        <v>2500</v>
      </c>
      <c r="D106" s="35">
        <v>1800</v>
      </c>
      <c r="E106" s="35">
        <v>1200</v>
      </c>
      <c r="F106" s="71">
        <v>1</v>
      </c>
      <c r="G106" s="133">
        <v>1</v>
      </c>
      <c r="H106" s="258"/>
      <c r="I106" s="41"/>
      <c r="J106" s="254"/>
      <c r="K106" s="41"/>
    </row>
    <row r="107" spans="1:11" ht="28.9" customHeight="1" x14ac:dyDescent="0.2">
      <c r="A107" s="66"/>
      <c r="B107" s="34" t="s">
        <v>2518</v>
      </c>
      <c r="C107" s="35">
        <v>2500</v>
      </c>
      <c r="D107" s="35">
        <v>1800</v>
      </c>
      <c r="E107" s="35">
        <v>1200</v>
      </c>
      <c r="F107" s="71">
        <v>1</v>
      </c>
      <c r="G107" s="133">
        <v>1</v>
      </c>
      <c r="H107" s="258"/>
      <c r="I107" s="41"/>
      <c r="J107" s="254"/>
      <c r="K107" s="41"/>
    </row>
    <row r="108" spans="1:11" ht="28.9" customHeight="1" x14ac:dyDescent="0.2">
      <c r="A108" s="66"/>
      <c r="B108" s="34" t="s">
        <v>2519</v>
      </c>
      <c r="C108" s="35">
        <v>2500</v>
      </c>
      <c r="D108" s="35">
        <v>1800</v>
      </c>
      <c r="E108" s="35">
        <v>1200</v>
      </c>
      <c r="F108" s="71">
        <v>1</v>
      </c>
      <c r="G108" s="133">
        <v>1</v>
      </c>
      <c r="H108" s="258"/>
      <c r="I108" s="41"/>
      <c r="J108" s="254"/>
      <c r="K108" s="41"/>
    </row>
    <row r="109" spans="1:11" ht="28.9" customHeight="1" x14ac:dyDescent="0.2">
      <c r="A109" s="66"/>
      <c r="B109" s="34" t="s">
        <v>2520</v>
      </c>
      <c r="C109" s="35">
        <v>3000</v>
      </c>
      <c r="D109" s="35">
        <v>1800</v>
      </c>
      <c r="E109" s="35">
        <v>1200</v>
      </c>
      <c r="F109" s="71">
        <v>1</v>
      </c>
      <c r="G109" s="133">
        <v>1</v>
      </c>
      <c r="H109" s="258"/>
      <c r="I109" s="41"/>
      <c r="J109" s="254"/>
      <c r="K109" s="41"/>
    </row>
    <row r="110" spans="1:11" ht="28.9" customHeight="1" x14ac:dyDescent="0.2">
      <c r="A110" s="66"/>
      <c r="B110" s="34" t="s">
        <v>2521</v>
      </c>
      <c r="C110" s="35">
        <v>3000</v>
      </c>
      <c r="D110" s="35">
        <v>1800</v>
      </c>
      <c r="E110" s="35">
        <v>1200</v>
      </c>
      <c r="F110" s="71">
        <v>1</v>
      </c>
      <c r="G110" s="133">
        <v>1</v>
      </c>
      <c r="H110" s="258"/>
      <c r="I110" s="41"/>
      <c r="J110" s="254"/>
      <c r="K110" s="41"/>
    </row>
    <row r="111" spans="1:11" ht="41.45" customHeight="1" x14ac:dyDescent="0.2">
      <c r="A111" s="66"/>
      <c r="B111" s="34" t="s">
        <v>2522</v>
      </c>
      <c r="C111" s="35">
        <v>2000</v>
      </c>
      <c r="D111" s="35">
        <v>1800</v>
      </c>
      <c r="E111" s="35">
        <v>1200</v>
      </c>
      <c r="F111" s="71">
        <v>1</v>
      </c>
      <c r="G111" s="133">
        <v>1</v>
      </c>
      <c r="H111" s="258"/>
      <c r="I111" s="41"/>
      <c r="J111" s="254"/>
      <c r="K111" s="41"/>
    </row>
    <row r="112" spans="1:11" ht="41.45" customHeight="1" x14ac:dyDescent="0.2">
      <c r="A112" s="66"/>
      <c r="B112" s="34" t="s">
        <v>2523</v>
      </c>
      <c r="C112" s="35">
        <v>3000</v>
      </c>
      <c r="D112" s="35">
        <v>1800</v>
      </c>
      <c r="E112" s="35">
        <v>1200</v>
      </c>
      <c r="F112" s="71">
        <v>1</v>
      </c>
      <c r="G112" s="133">
        <v>1</v>
      </c>
      <c r="H112" s="258"/>
      <c r="I112" s="41"/>
      <c r="J112" s="254"/>
      <c r="K112" s="41"/>
    </row>
    <row r="113" spans="1:11" ht="28.9" customHeight="1" x14ac:dyDescent="0.2">
      <c r="A113" s="66"/>
      <c r="B113" s="34" t="s">
        <v>2524</v>
      </c>
      <c r="C113" s="35">
        <v>3000</v>
      </c>
      <c r="D113" s="35">
        <v>1800</v>
      </c>
      <c r="E113" s="35">
        <v>1200</v>
      </c>
      <c r="F113" s="71">
        <v>1</v>
      </c>
      <c r="G113" s="133">
        <v>1</v>
      </c>
      <c r="H113" s="258"/>
      <c r="I113" s="41"/>
      <c r="J113" s="254"/>
      <c r="K113" s="41"/>
    </row>
    <row r="114" spans="1:11" ht="41.45" customHeight="1" x14ac:dyDescent="0.2">
      <c r="A114" s="66"/>
      <c r="B114" s="34" t="s">
        <v>2525</v>
      </c>
      <c r="C114" s="35">
        <v>3000</v>
      </c>
      <c r="D114" s="35">
        <v>1800</v>
      </c>
      <c r="E114" s="35">
        <v>1200</v>
      </c>
      <c r="F114" s="71">
        <v>1</v>
      </c>
      <c r="G114" s="133">
        <v>1</v>
      </c>
      <c r="H114" s="258"/>
      <c r="I114" s="41"/>
      <c r="J114" s="254"/>
      <c r="K114" s="41"/>
    </row>
    <row r="115" spans="1:11" ht="43.5" customHeight="1" x14ac:dyDescent="0.2">
      <c r="A115" s="66"/>
      <c r="B115" s="34" t="s">
        <v>2526</v>
      </c>
      <c r="C115" s="35">
        <v>3000</v>
      </c>
      <c r="D115" s="35">
        <v>1800</v>
      </c>
      <c r="E115" s="35">
        <v>1200</v>
      </c>
      <c r="F115" s="71">
        <v>1</v>
      </c>
      <c r="G115" s="133">
        <v>1</v>
      </c>
      <c r="H115" s="258"/>
      <c r="I115" s="41"/>
      <c r="J115" s="254"/>
      <c r="K115" s="41"/>
    </row>
    <row r="116" spans="1:11" ht="43.5" customHeight="1" x14ac:dyDescent="0.2">
      <c r="A116" s="66"/>
      <c r="B116" s="34" t="s">
        <v>2527</v>
      </c>
      <c r="C116" s="35">
        <v>3000</v>
      </c>
      <c r="D116" s="35">
        <v>1800</v>
      </c>
      <c r="E116" s="35">
        <v>1200</v>
      </c>
      <c r="F116" s="71">
        <v>1</v>
      </c>
      <c r="G116" s="133">
        <v>1</v>
      </c>
      <c r="H116" s="258"/>
      <c r="I116" s="41"/>
      <c r="J116" s="254"/>
      <c r="K116" s="41"/>
    </row>
    <row r="117" spans="1:11" ht="43.5" customHeight="1" x14ac:dyDescent="0.2">
      <c r="A117" s="66"/>
      <c r="B117" s="34" t="s">
        <v>2528</v>
      </c>
      <c r="C117" s="35">
        <v>3000</v>
      </c>
      <c r="D117" s="35">
        <v>1800</v>
      </c>
      <c r="E117" s="35">
        <v>1200</v>
      </c>
      <c r="F117" s="71">
        <v>1</v>
      </c>
      <c r="G117" s="133">
        <v>1</v>
      </c>
      <c r="H117" s="258"/>
      <c r="I117" s="41"/>
      <c r="J117" s="254"/>
      <c r="K117" s="41"/>
    </row>
    <row r="118" spans="1:11" ht="43.5" customHeight="1" x14ac:dyDescent="0.2">
      <c r="A118" s="66"/>
      <c r="B118" s="34" t="s">
        <v>2529</v>
      </c>
      <c r="C118" s="35">
        <v>2500</v>
      </c>
      <c r="D118" s="35">
        <v>1800</v>
      </c>
      <c r="E118" s="35">
        <v>1200</v>
      </c>
      <c r="F118" s="71">
        <v>1</v>
      </c>
      <c r="G118" s="133">
        <v>1</v>
      </c>
      <c r="H118" s="258"/>
      <c r="I118" s="41"/>
      <c r="J118" s="254"/>
      <c r="K118" s="41"/>
    </row>
    <row r="119" spans="1:11" ht="28.9" customHeight="1" x14ac:dyDescent="0.2">
      <c r="A119" s="66"/>
      <c r="B119" s="34" t="s">
        <v>2530</v>
      </c>
      <c r="C119" s="35">
        <v>2500</v>
      </c>
      <c r="D119" s="35">
        <v>1800</v>
      </c>
      <c r="E119" s="35">
        <v>1200</v>
      </c>
      <c r="F119" s="71">
        <v>1</v>
      </c>
      <c r="G119" s="133">
        <v>1</v>
      </c>
      <c r="H119" s="258"/>
      <c r="I119" s="41"/>
      <c r="J119" s="254"/>
      <c r="K119" s="41"/>
    </row>
    <row r="120" spans="1:11" ht="28.9" customHeight="1" x14ac:dyDescent="0.2">
      <c r="A120" s="66"/>
      <c r="B120" s="34" t="s">
        <v>2531</v>
      </c>
      <c r="C120" s="35">
        <v>2500</v>
      </c>
      <c r="D120" s="35">
        <v>1800</v>
      </c>
      <c r="E120" s="35">
        <v>1200</v>
      </c>
      <c r="F120" s="71">
        <v>1</v>
      </c>
      <c r="G120" s="133">
        <v>1</v>
      </c>
      <c r="H120" s="258"/>
      <c r="I120" s="41"/>
      <c r="J120" s="254"/>
      <c r="K120" s="41"/>
    </row>
    <row r="121" spans="1:11" ht="28.9" customHeight="1" x14ac:dyDescent="0.2">
      <c r="A121" s="66"/>
      <c r="B121" s="34" t="s">
        <v>2532</v>
      </c>
      <c r="C121" s="35">
        <v>2500</v>
      </c>
      <c r="D121" s="35">
        <v>1800</v>
      </c>
      <c r="E121" s="35">
        <v>1200</v>
      </c>
      <c r="F121" s="71">
        <v>1</v>
      </c>
      <c r="G121" s="133">
        <v>1</v>
      </c>
      <c r="H121" s="258"/>
      <c r="I121" s="41"/>
      <c r="J121" s="254"/>
      <c r="K121" s="41"/>
    </row>
    <row r="122" spans="1:11" ht="41.45" customHeight="1" x14ac:dyDescent="0.2">
      <c r="A122" s="66"/>
      <c r="B122" s="34" t="s">
        <v>2533</v>
      </c>
      <c r="C122" s="35">
        <v>2500</v>
      </c>
      <c r="D122" s="35">
        <v>1800</v>
      </c>
      <c r="E122" s="35">
        <v>1200</v>
      </c>
      <c r="F122" s="71">
        <v>1</v>
      </c>
      <c r="G122" s="133">
        <v>1</v>
      </c>
      <c r="H122" s="258"/>
      <c r="I122" s="41"/>
      <c r="J122" s="254"/>
      <c r="K122" s="41"/>
    </row>
    <row r="123" spans="1:11" ht="28.9" customHeight="1" x14ac:dyDescent="0.2">
      <c r="A123" s="66"/>
      <c r="B123" s="34" t="s">
        <v>2534</v>
      </c>
      <c r="C123" s="35">
        <v>2500</v>
      </c>
      <c r="D123" s="35">
        <v>1800</v>
      </c>
      <c r="E123" s="35">
        <v>1200</v>
      </c>
      <c r="F123" s="71">
        <v>1</v>
      </c>
      <c r="G123" s="133">
        <v>1</v>
      </c>
      <c r="H123" s="258"/>
      <c r="I123" s="41"/>
      <c r="J123" s="254"/>
      <c r="K123" s="41"/>
    </row>
    <row r="124" spans="1:11" ht="28.9" customHeight="1" x14ac:dyDescent="0.2">
      <c r="A124" s="66"/>
      <c r="B124" s="34" t="s">
        <v>2535</v>
      </c>
      <c r="C124" s="35">
        <v>2500</v>
      </c>
      <c r="D124" s="35">
        <v>1800</v>
      </c>
      <c r="E124" s="35">
        <v>1200</v>
      </c>
      <c r="F124" s="71">
        <v>1</v>
      </c>
      <c r="G124" s="133">
        <v>1</v>
      </c>
      <c r="H124" s="258"/>
      <c r="I124" s="41"/>
      <c r="J124" s="254"/>
      <c r="K124" s="41"/>
    </row>
    <row r="125" spans="1:11" ht="28.9" customHeight="1" x14ac:dyDescent="0.2">
      <c r="A125" s="66"/>
      <c r="B125" s="34" t="s">
        <v>2536</v>
      </c>
      <c r="C125" s="35">
        <v>2500</v>
      </c>
      <c r="D125" s="35">
        <v>1800</v>
      </c>
      <c r="E125" s="35">
        <v>1200</v>
      </c>
      <c r="F125" s="71">
        <v>1</v>
      </c>
      <c r="G125" s="133">
        <v>1</v>
      </c>
      <c r="H125" s="258"/>
      <c r="I125" s="41"/>
      <c r="J125" s="254"/>
      <c r="K125" s="41"/>
    </row>
    <row r="126" spans="1:11" ht="41.45" customHeight="1" x14ac:dyDescent="0.2">
      <c r="A126" s="66"/>
      <c r="B126" s="34" t="s">
        <v>2537</v>
      </c>
      <c r="C126" s="35">
        <v>2500</v>
      </c>
      <c r="D126" s="35">
        <v>1800</v>
      </c>
      <c r="E126" s="35">
        <v>1200</v>
      </c>
      <c r="F126" s="71">
        <v>1</v>
      </c>
      <c r="G126" s="133">
        <v>1</v>
      </c>
      <c r="H126" s="258"/>
      <c r="I126" s="41"/>
      <c r="J126" s="254"/>
      <c r="K126" s="41"/>
    </row>
    <row r="127" spans="1:11" ht="28.9" customHeight="1" x14ac:dyDescent="0.2">
      <c r="A127" s="66"/>
      <c r="B127" s="34" t="s">
        <v>2538</v>
      </c>
      <c r="C127" s="35">
        <v>2500</v>
      </c>
      <c r="D127" s="35">
        <v>1800</v>
      </c>
      <c r="E127" s="35">
        <v>1200</v>
      </c>
      <c r="F127" s="71">
        <v>1</v>
      </c>
      <c r="G127" s="133">
        <v>1</v>
      </c>
      <c r="H127" s="258"/>
      <c r="I127" s="41"/>
      <c r="J127" s="254"/>
      <c r="K127" s="41"/>
    </row>
    <row r="128" spans="1:11" ht="28.9" customHeight="1" x14ac:dyDescent="0.2">
      <c r="A128" s="66"/>
      <c r="B128" s="34" t="s">
        <v>2539</v>
      </c>
      <c r="C128" s="35">
        <v>2500</v>
      </c>
      <c r="D128" s="35">
        <v>1800</v>
      </c>
      <c r="E128" s="35">
        <v>1200</v>
      </c>
      <c r="F128" s="71">
        <v>1</v>
      </c>
      <c r="G128" s="133">
        <v>1</v>
      </c>
      <c r="H128" s="258"/>
      <c r="I128" s="41"/>
      <c r="J128" s="254"/>
      <c r="K128" s="41"/>
    </row>
    <row r="129" spans="1:11" ht="41.45" customHeight="1" x14ac:dyDescent="0.2">
      <c r="A129" s="66"/>
      <c r="B129" s="34" t="s">
        <v>2540</v>
      </c>
      <c r="C129" s="35">
        <v>3500</v>
      </c>
      <c r="D129" s="35">
        <v>1800</v>
      </c>
      <c r="E129" s="35">
        <v>1200</v>
      </c>
      <c r="F129" s="71">
        <v>1</v>
      </c>
      <c r="G129" s="133">
        <v>1</v>
      </c>
      <c r="H129" s="258"/>
      <c r="I129" s="41"/>
      <c r="J129" s="254"/>
      <c r="K129" s="41"/>
    </row>
    <row r="130" spans="1:11" ht="28.9" customHeight="1" x14ac:dyDescent="0.2">
      <c r="A130" s="66"/>
      <c r="B130" s="34" t="s">
        <v>2541</v>
      </c>
      <c r="C130" s="35">
        <v>3500</v>
      </c>
      <c r="D130" s="35">
        <v>1800</v>
      </c>
      <c r="E130" s="35">
        <v>1200</v>
      </c>
      <c r="F130" s="71">
        <v>1</v>
      </c>
      <c r="G130" s="133">
        <v>1</v>
      </c>
      <c r="H130" s="258"/>
      <c r="I130" s="41"/>
      <c r="J130" s="254"/>
      <c r="K130" s="41"/>
    </row>
    <row r="131" spans="1:11" ht="28.9" customHeight="1" x14ac:dyDescent="0.2">
      <c r="A131" s="66"/>
      <c r="B131" s="34" t="s">
        <v>2542</v>
      </c>
      <c r="C131" s="35">
        <v>3000</v>
      </c>
      <c r="D131" s="35">
        <v>1800</v>
      </c>
      <c r="E131" s="35">
        <v>1200</v>
      </c>
      <c r="F131" s="71">
        <v>1</v>
      </c>
      <c r="G131" s="133">
        <v>1</v>
      </c>
      <c r="H131" s="258"/>
      <c r="I131" s="41"/>
      <c r="J131" s="254"/>
      <c r="K131" s="41"/>
    </row>
    <row r="132" spans="1:11" ht="28.9" customHeight="1" x14ac:dyDescent="0.2">
      <c r="A132" s="66"/>
      <c r="B132" s="34" t="s">
        <v>2543</v>
      </c>
      <c r="C132" s="35">
        <v>2500</v>
      </c>
      <c r="D132" s="35">
        <v>1800</v>
      </c>
      <c r="E132" s="35">
        <v>1200</v>
      </c>
      <c r="F132" s="71">
        <v>1</v>
      </c>
      <c r="G132" s="133">
        <v>1</v>
      </c>
      <c r="H132" s="258"/>
      <c r="I132" s="41"/>
      <c r="J132" s="254"/>
      <c r="K132" s="41"/>
    </row>
    <row r="133" spans="1:11" ht="28.9" customHeight="1" x14ac:dyDescent="0.2">
      <c r="A133" s="66"/>
      <c r="B133" s="34" t="s">
        <v>2544</v>
      </c>
      <c r="C133" s="35">
        <v>2500</v>
      </c>
      <c r="D133" s="35">
        <v>1800</v>
      </c>
      <c r="E133" s="35">
        <v>1200</v>
      </c>
      <c r="F133" s="71">
        <v>1</v>
      </c>
      <c r="G133" s="133">
        <v>1</v>
      </c>
      <c r="H133" s="258"/>
      <c r="I133" s="41"/>
      <c r="J133" s="254"/>
      <c r="K133" s="41"/>
    </row>
    <row r="134" spans="1:11" ht="28.9" customHeight="1" x14ac:dyDescent="0.2">
      <c r="A134" s="66"/>
      <c r="B134" s="34" t="s">
        <v>2545</v>
      </c>
      <c r="C134" s="35">
        <v>2500</v>
      </c>
      <c r="D134" s="35">
        <v>1800</v>
      </c>
      <c r="E134" s="35">
        <v>1200</v>
      </c>
      <c r="F134" s="71">
        <v>1</v>
      </c>
      <c r="G134" s="133">
        <v>1</v>
      </c>
      <c r="H134" s="258"/>
      <c r="I134" s="41"/>
      <c r="J134" s="254"/>
      <c r="K134" s="41"/>
    </row>
    <row r="135" spans="1:11" ht="58.5" customHeight="1" x14ac:dyDescent="0.2">
      <c r="A135" s="66"/>
      <c r="B135" s="34" t="s">
        <v>2546</v>
      </c>
      <c r="C135" s="35">
        <v>2500</v>
      </c>
      <c r="D135" s="35">
        <v>1800</v>
      </c>
      <c r="E135" s="35">
        <v>1200</v>
      </c>
      <c r="F135" s="71">
        <v>1</v>
      </c>
      <c r="G135" s="133">
        <v>1</v>
      </c>
      <c r="H135" s="258"/>
      <c r="I135" s="41"/>
      <c r="J135" s="254"/>
      <c r="K135" s="41"/>
    </row>
    <row r="136" spans="1:11" ht="28.9" customHeight="1" x14ac:dyDescent="0.2">
      <c r="A136" s="66"/>
      <c r="B136" s="34" t="s">
        <v>2547</v>
      </c>
      <c r="C136" s="35">
        <v>3000</v>
      </c>
      <c r="D136" s="35">
        <v>1800</v>
      </c>
      <c r="E136" s="35">
        <v>1200</v>
      </c>
      <c r="F136" s="71">
        <v>1</v>
      </c>
      <c r="G136" s="133">
        <v>1</v>
      </c>
      <c r="H136" s="258"/>
      <c r="I136" s="41"/>
      <c r="J136" s="254"/>
      <c r="K136" s="41"/>
    </row>
    <row r="137" spans="1:11" ht="28.9" customHeight="1" x14ac:dyDescent="0.2">
      <c r="A137" s="66"/>
      <c r="B137" s="34" t="s">
        <v>2548</v>
      </c>
      <c r="C137" s="35">
        <v>3000</v>
      </c>
      <c r="D137" s="35">
        <v>1800</v>
      </c>
      <c r="E137" s="35">
        <v>1200</v>
      </c>
      <c r="F137" s="71">
        <v>1</v>
      </c>
      <c r="G137" s="133">
        <v>1</v>
      </c>
      <c r="H137" s="258"/>
      <c r="I137" s="41"/>
      <c r="J137" s="254"/>
      <c r="K137" s="41"/>
    </row>
    <row r="138" spans="1:11" ht="28.9" customHeight="1" x14ac:dyDescent="0.2">
      <c r="A138" s="66"/>
      <c r="B138" s="34" t="s">
        <v>2549</v>
      </c>
      <c r="C138" s="35">
        <v>2500</v>
      </c>
      <c r="D138" s="35">
        <v>1800</v>
      </c>
      <c r="E138" s="35">
        <v>1200</v>
      </c>
      <c r="F138" s="71">
        <v>1</v>
      </c>
      <c r="G138" s="133">
        <v>1</v>
      </c>
      <c r="H138" s="258"/>
      <c r="I138" s="41"/>
      <c r="J138" s="254"/>
      <c r="K138" s="41"/>
    </row>
    <row r="139" spans="1:11" ht="41.45" customHeight="1" x14ac:dyDescent="0.2">
      <c r="A139" s="66"/>
      <c r="B139" s="34" t="s">
        <v>2550</v>
      </c>
      <c r="C139" s="35">
        <v>2500</v>
      </c>
      <c r="D139" s="35">
        <v>1800</v>
      </c>
      <c r="E139" s="35">
        <v>1200</v>
      </c>
      <c r="F139" s="71">
        <v>1</v>
      </c>
      <c r="G139" s="133">
        <v>1</v>
      </c>
      <c r="H139" s="258"/>
      <c r="I139" s="41"/>
      <c r="J139" s="254"/>
      <c r="K139" s="41"/>
    </row>
    <row r="140" spans="1:11" ht="28.9" customHeight="1" x14ac:dyDescent="0.2">
      <c r="A140" s="66"/>
      <c r="B140" s="34" t="s">
        <v>2551</v>
      </c>
      <c r="C140" s="35">
        <v>2500</v>
      </c>
      <c r="D140" s="35">
        <v>1800</v>
      </c>
      <c r="E140" s="35">
        <v>1200</v>
      </c>
      <c r="F140" s="71">
        <v>1</v>
      </c>
      <c r="G140" s="133">
        <v>1</v>
      </c>
      <c r="H140" s="258"/>
      <c r="I140" s="41"/>
      <c r="J140" s="254"/>
      <c r="K140" s="41"/>
    </row>
    <row r="141" spans="1:11" ht="28.9" customHeight="1" x14ac:dyDescent="0.2">
      <c r="A141" s="66"/>
      <c r="B141" s="34" t="s">
        <v>2552</v>
      </c>
      <c r="C141" s="35">
        <v>2500</v>
      </c>
      <c r="D141" s="35">
        <v>1800</v>
      </c>
      <c r="E141" s="35">
        <v>1200</v>
      </c>
      <c r="F141" s="71">
        <v>1</v>
      </c>
      <c r="G141" s="133">
        <v>1</v>
      </c>
      <c r="H141" s="258"/>
      <c r="I141" s="41"/>
      <c r="J141" s="254"/>
      <c r="K141" s="41"/>
    </row>
    <row r="142" spans="1:11" ht="28.9" customHeight="1" x14ac:dyDescent="0.2">
      <c r="A142" s="66"/>
      <c r="B142" s="34" t="s">
        <v>2553</v>
      </c>
      <c r="C142" s="35">
        <v>2500</v>
      </c>
      <c r="D142" s="35">
        <v>1800</v>
      </c>
      <c r="E142" s="35">
        <v>1200</v>
      </c>
      <c r="F142" s="71">
        <v>1</v>
      </c>
      <c r="G142" s="133">
        <v>1</v>
      </c>
      <c r="H142" s="258"/>
      <c r="I142" s="41"/>
      <c r="J142" s="254"/>
      <c r="K142" s="41"/>
    </row>
    <row r="143" spans="1:11" ht="41.45" customHeight="1" x14ac:dyDescent="0.2">
      <c r="A143" s="66"/>
      <c r="B143" s="34" t="s">
        <v>2554</v>
      </c>
      <c r="C143" s="35">
        <v>2500</v>
      </c>
      <c r="D143" s="35">
        <v>1800</v>
      </c>
      <c r="E143" s="35">
        <v>1200</v>
      </c>
      <c r="F143" s="71">
        <v>1</v>
      </c>
      <c r="G143" s="133">
        <v>1</v>
      </c>
      <c r="H143" s="258"/>
      <c r="I143" s="41"/>
      <c r="J143" s="254"/>
      <c r="K143" s="41"/>
    </row>
    <row r="144" spans="1:11" ht="28.9" customHeight="1" x14ac:dyDescent="0.2">
      <c r="A144" s="66"/>
      <c r="B144" s="34" t="s">
        <v>2555</v>
      </c>
      <c r="C144" s="35">
        <v>3000</v>
      </c>
      <c r="D144" s="35">
        <v>1800</v>
      </c>
      <c r="E144" s="35">
        <v>1200</v>
      </c>
      <c r="F144" s="71">
        <v>1</v>
      </c>
      <c r="G144" s="133">
        <v>1</v>
      </c>
      <c r="H144" s="258"/>
      <c r="I144" s="41"/>
      <c r="J144" s="254"/>
      <c r="K144" s="41"/>
    </row>
    <row r="145" spans="1:11" ht="28.9" customHeight="1" x14ac:dyDescent="0.2">
      <c r="A145" s="66"/>
      <c r="B145" s="34" t="s">
        <v>2556</v>
      </c>
      <c r="C145" s="35">
        <v>2500</v>
      </c>
      <c r="D145" s="35">
        <v>1800</v>
      </c>
      <c r="E145" s="35">
        <v>1200</v>
      </c>
      <c r="F145" s="71">
        <v>1</v>
      </c>
      <c r="G145" s="133">
        <v>1</v>
      </c>
      <c r="H145" s="258"/>
      <c r="I145" s="41"/>
      <c r="J145" s="254"/>
      <c r="K145" s="41"/>
    </row>
    <row r="146" spans="1:11" ht="41.45" customHeight="1" x14ac:dyDescent="0.2">
      <c r="A146" s="66"/>
      <c r="B146" s="34" t="s">
        <v>2557</v>
      </c>
      <c r="C146" s="35">
        <v>2500</v>
      </c>
      <c r="D146" s="35">
        <v>1800</v>
      </c>
      <c r="E146" s="35">
        <v>1200</v>
      </c>
      <c r="F146" s="71">
        <v>1</v>
      </c>
      <c r="G146" s="133">
        <v>1</v>
      </c>
      <c r="H146" s="258"/>
      <c r="I146" s="41"/>
      <c r="J146" s="254"/>
      <c r="K146" s="41"/>
    </row>
    <row r="147" spans="1:11" ht="28.9" customHeight="1" x14ac:dyDescent="0.2">
      <c r="A147" s="66"/>
      <c r="B147" s="34" t="s">
        <v>2558</v>
      </c>
      <c r="C147" s="35">
        <v>2500</v>
      </c>
      <c r="D147" s="35">
        <v>1800</v>
      </c>
      <c r="E147" s="35">
        <v>1200</v>
      </c>
      <c r="F147" s="71">
        <v>1</v>
      </c>
      <c r="G147" s="133">
        <v>1</v>
      </c>
      <c r="H147" s="258"/>
      <c r="I147" s="41"/>
      <c r="J147" s="254"/>
      <c r="K147" s="41"/>
    </row>
    <row r="148" spans="1:11" ht="41.45" customHeight="1" x14ac:dyDescent="0.2">
      <c r="A148" s="66"/>
      <c r="B148" s="34" t="s">
        <v>2559</v>
      </c>
      <c r="C148" s="35">
        <v>3000</v>
      </c>
      <c r="D148" s="35">
        <v>1800</v>
      </c>
      <c r="E148" s="35">
        <v>1200</v>
      </c>
      <c r="F148" s="71">
        <v>1</v>
      </c>
      <c r="G148" s="133">
        <v>1</v>
      </c>
      <c r="H148" s="258"/>
      <c r="I148" s="41"/>
      <c r="J148" s="254"/>
      <c r="K148" s="41"/>
    </row>
    <row r="149" spans="1:11" ht="28.9" customHeight="1" x14ac:dyDescent="0.2">
      <c r="A149" s="66"/>
      <c r="B149" s="34" t="s">
        <v>2560</v>
      </c>
      <c r="C149" s="35">
        <v>2500</v>
      </c>
      <c r="D149" s="35">
        <v>1800</v>
      </c>
      <c r="E149" s="35">
        <v>1200</v>
      </c>
      <c r="F149" s="71">
        <v>1</v>
      </c>
      <c r="G149" s="133">
        <v>1</v>
      </c>
      <c r="H149" s="258"/>
      <c r="I149" s="41"/>
      <c r="J149" s="254"/>
      <c r="K149" s="41"/>
    </row>
    <row r="150" spans="1:11" ht="28.9" customHeight="1" x14ac:dyDescent="0.2">
      <c r="A150" s="66"/>
      <c r="B150" s="34" t="s">
        <v>2561</v>
      </c>
      <c r="C150" s="35">
        <v>2500</v>
      </c>
      <c r="D150" s="35">
        <v>1800</v>
      </c>
      <c r="E150" s="35">
        <v>1200</v>
      </c>
      <c r="F150" s="71">
        <v>1</v>
      </c>
      <c r="G150" s="133">
        <v>1</v>
      </c>
      <c r="H150" s="258"/>
      <c r="I150" s="41"/>
      <c r="J150" s="254"/>
      <c r="K150" s="41"/>
    </row>
    <row r="151" spans="1:11" ht="41.45" customHeight="1" x14ac:dyDescent="0.2">
      <c r="A151" s="66"/>
      <c r="B151" s="34" t="s">
        <v>2562</v>
      </c>
      <c r="C151" s="35">
        <v>2500</v>
      </c>
      <c r="D151" s="35">
        <v>1800</v>
      </c>
      <c r="E151" s="35">
        <v>1200</v>
      </c>
      <c r="F151" s="71">
        <v>1</v>
      </c>
      <c r="G151" s="133">
        <v>1</v>
      </c>
      <c r="H151" s="258"/>
      <c r="I151" s="41"/>
      <c r="J151" s="254"/>
      <c r="K151" s="41"/>
    </row>
    <row r="152" spans="1:11" ht="41.45" customHeight="1" x14ac:dyDescent="0.2">
      <c r="A152" s="66"/>
      <c r="B152" s="34" t="s">
        <v>2563</v>
      </c>
      <c r="C152" s="35">
        <v>2500</v>
      </c>
      <c r="D152" s="35">
        <v>1800</v>
      </c>
      <c r="E152" s="35">
        <v>1200</v>
      </c>
      <c r="F152" s="71">
        <v>1</v>
      </c>
      <c r="G152" s="133">
        <v>1</v>
      </c>
      <c r="H152" s="258"/>
      <c r="I152" s="41"/>
      <c r="J152" s="254"/>
      <c r="K152" s="41"/>
    </row>
    <row r="153" spans="1:11" ht="41.45" customHeight="1" x14ac:dyDescent="0.2">
      <c r="A153" s="66"/>
      <c r="B153" s="34" t="s">
        <v>2564</v>
      </c>
      <c r="C153" s="35">
        <v>2500</v>
      </c>
      <c r="D153" s="35">
        <v>1800</v>
      </c>
      <c r="E153" s="35">
        <v>1200</v>
      </c>
      <c r="F153" s="71">
        <v>1</v>
      </c>
      <c r="G153" s="133">
        <v>1</v>
      </c>
      <c r="H153" s="258"/>
      <c r="I153" s="41"/>
      <c r="J153" s="254"/>
      <c r="K153" s="41"/>
    </row>
    <row r="154" spans="1:11" ht="28.9" customHeight="1" x14ac:dyDescent="0.2">
      <c r="A154" s="66" t="s">
        <v>2565</v>
      </c>
      <c r="B154" s="31" t="s">
        <v>2566</v>
      </c>
      <c r="C154" s="36"/>
      <c r="D154" s="36"/>
      <c r="E154" s="36"/>
      <c r="F154" s="41"/>
      <c r="G154" s="145"/>
      <c r="H154" s="258"/>
      <c r="I154" s="41"/>
      <c r="J154" s="254"/>
      <c r="K154" s="41"/>
    </row>
    <row r="155" spans="1:11" ht="41.45" customHeight="1" x14ac:dyDescent="0.2">
      <c r="A155" s="66"/>
      <c r="B155" s="34" t="s">
        <v>2567</v>
      </c>
      <c r="C155" s="37">
        <v>4000</v>
      </c>
      <c r="D155" s="35">
        <v>1800</v>
      </c>
      <c r="E155" s="35">
        <v>1200</v>
      </c>
      <c r="F155" s="71">
        <v>1</v>
      </c>
      <c r="G155" s="133">
        <v>1</v>
      </c>
      <c r="H155" s="258"/>
      <c r="I155" s="41"/>
      <c r="J155" s="254"/>
      <c r="K155" s="41"/>
    </row>
    <row r="156" spans="1:11" ht="41.45" customHeight="1" x14ac:dyDescent="0.2">
      <c r="A156" s="66"/>
      <c r="B156" s="34" t="s">
        <v>2568</v>
      </c>
      <c r="C156" s="35">
        <v>3500</v>
      </c>
      <c r="D156" s="35">
        <v>1800</v>
      </c>
      <c r="E156" s="35">
        <v>1200</v>
      </c>
      <c r="F156" s="71">
        <v>1</v>
      </c>
      <c r="G156" s="133">
        <v>1</v>
      </c>
      <c r="H156" s="258"/>
      <c r="I156" s="41"/>
      <c r="J156" s="254"/>
      <c r="K156" s="41"/>
    </row>
    <row r="157" spans="1:11" ht="41.45" customHeight="1" x14ac:dyDescent="0.2">
      <c r="A157" s="66"/>
      <c r="B157" s="34" t="s">
        <v>2569</v>
      </c>
      <c r="C157" s="35">
        <v>2500</v>
      </c>
      <c r="D157" s="35">
        <v>1800</v>
      </c>
      <c r="E157" s="35">
        <v>1200</v>
      </c>
      <c r="F157" s="71">
        <v>1</v>
      </c>
      <c r="G157" s="133">
        <v>1</v>
      </c>
      <c r="H157" s="258"/>
      <c r="I157" s="41"/>
      <c r="J157" s="254"/>
      <c r="K157" s="41"/>
    </row>
    <row r="158" spans="1:11" ht="28.9" customHeight="1" x14ac:dyDescent="0.2">
      <c r="A158" s="66"/>
      <c r="B158" s="34" t="s">
        <v>2570</v>
      </c>
      <c r="C158" s="35">
        <v>2500</v>
      </c>
      <c r="D158" s="35">
        <v>1800</v>
      </c>
      <c r="E158" s="35">
        <v>1200</v>
      </c>
      <c r="F158" s="71">
        <v>1</v>
      </c>
      <c r="G158" s="133">
        <v>1</v>
      </c>
      <c r="H158" s="258"/>
      <c r="I158" s="41"/>
      <c r="J158" s="254"/>
      <c r="K158" s="41"/>
    </row>
    <row r="159" spans="1:11" ht="28.9" customHeight="1" x14ac:dyDescent="0.2">
      <c r="A159" s="66"/>
      <c r="B159" s="34" t="s">
        <v>2571</v>
      </c>
      <c r="C159" s="35">
        <v>2500</v>
      </c>
      <c r="D159" s="35">
        <v>1800</v>
      </c>
      <c r="E159" s="35">
        <v>1200</v>
      </c>
      <c r="F159" s="71">
        <v>1</v>
      </c>
      <c r="G159" s="133">
        <v>1</v>
      </c>
      <c r="H159" s="258"/>
      <c r="I159" s="41"/>
      <c r="J159" s="254"/>
      <c r="K159" s="41"/>
    </row>
    <row r="160" spans="1:11" ht="41.45" customHeight="1" x14ac:dyDescent="0.2">
      <c r="A160" s="66"/>
      <c r="B160" s="34" t="s">
        <v>2572</v>
      </c>
      <c r="C160" s="35">
        <v>3000</v>
      </c>
      <c r="D160" s="35">
        <v>1800</v>
      </c>
      <c r="E160" s="35">
        <v>1200</v>
      </c>
      <c r="F160" s="71">
        <v>1</v>
      </c>
      <c r="G160" s="133">
        <v>1</v>
      </c>
      <c r="H160" s="258"/>
      <c r="I160" s="41"/>
      <c r="J160" s="254"/>
      <c r="K160" s="41"/>
    </row>
    <row r="161" spans="1:11" ht="28.9" customHeight="1" x14ac:dyDescent="0.2">
      <c r="A161" s="66"/>
      <c r="B161" s="34" t="s">
        <v>2573</v>
      </c>
      <c r="C161" s="35">
        <v>3000</v>
      </c>
      <c r="D161" s="35">
        <v>1800</v>
      </c>
      <c r="E161" s="35">
        <v>1200</v>
      </c>
      <c r="F161" s="71">
        <v>1</v>
      </c>
      <c r="G161" s="133">
        <v>1</v>
      </c>
      <c r="H161" s="258"/>
      <c r="I161" s="41"/>
      <c r="J161" s="254"/>
      <c r="K161" s="41"/>
    </row>
    <row r="162" spans="1:11" ht="28.9" customHeight="1" x14ac:dyDescent="0.2">
      <c r="A162" s="66"/>
      <c r="B162" s="34" t="s">
        <v>2574</v>
      </c>
      <c r="C162" s="35">
        <v>3500</v>
      </c>
      <c r="D162" s="35">
        <v>1800</v>
      </c>
      <c r="E162" s="35">
        <v>1200</v>
      </c>
      <c r="F162" s="71">
        <v>1</v>
      </c>
      <c r="G162" s="133">
        <v>1</v>
      </c>
      <c r="H162" s="258"/>
      <c r="I162" s="41"/>
      <c r="J162" s="254"/>
      <c r="K162" s="41"/>
    </row>
    <row r="163" spans="1:11" ht="28.9" customHeight="1" x14ac:dyDescent="0.2">
      <c r="A163" s="66"/>
      <c r="B163" s="34" t="s">
        <v>2575</v>
      </c>
      <c r="C163" s="35">
        <v>3500</v>
      </c>
      <c r="D163" s="35">
        <v>1800</v>
      </c>
      <c r="E163" s="35">
        <v>1200</v>
      </c>
      <c r="F163" s="71">
        <v>1</v>
      </c>
      <c r="G163" s="133">
        <v>1</v>
      </c>
      <c r="H163" s="258"/>
      <c r="I163" s="41"/>
      <c r="J163" s="254"/>
      <c r="K163" s="41"/>
    </row>
    <row r="164" spans="1:11" ht="41.45" customHeight="1" x14ac:dyDescent="0.2">
      <c r="A164" s="66"/>
      <c r="B164" s="34" t="s">
        <v>2576</v>
      </c>
      <c r="C164" s="35">
        <v>3500</v>
      </c>
      <c r="D164" s="35">
        <v>1800</v>
      </c>
      <c r="E164" s="35">
        <v>1200</v>
      </c>
      <c r="F164" s="71">
        <v>1</v>
      </c>
      <c r="G164" s="133">
        <v>1</v>
      </c>
      <c r="H164" s="258"/>
      <c r="I164" s="41"/>
      <c r="J164" s="254"/>
      <c r="K164" s="41"/>
    </row>
    <row r="165" spans="1:11" ht="41.45" customHeight="1" x14ac:dyDescent="0.2">
      <c r="A165" s="66"/>
      <c r="B165" s="34" t="s">
        <v>2577</v>
      </c>
      <c r="C165" s="35">
        <v>3000</v>
      </c>
      <c r="D165" s="35">
        <v>1800</v>
      </c>
      <c r="E165" s="35">
        <v>1200</v>
      </c>
      <c r="F165" s="71">
        <v>1</v>
      </c>
      <c r="G165" s="133">
        <v>1</v>
      </c>
      <c r="H165" s="258"/>
      <c r="I165" s="41"/>
      <c r="J165" s="254"/>
      <c r="K165" s="41"/>
    </row>
    <row r="166" spans="1:11" ht="28.9" customHeight="1" x14ac:dyDescent="0.2">
      <c r="A166" s="66"/>
      <c r="B166" s="34" t="s">
        <v>2578</v>
      </c>
      <c r="C166" s="35">
        <v>3000</v>
      </c>
      <c r="D166" s="35">
        <v>1800</v>
      </c>
      <c r="E166" s="35">
        <v>1200</v>
      </c>
      <c r="F166" s="71">
        <v>1</v>
      </c>
      <c r="G166" s="133">
        <v>1</v>
      </c>
      <c r="H166" s="258"/>
      <c r="I166" s="41"/>
      <c r="J166" s="254"/>
      <c r="K166" s="41"/>
    </row>
    <row r="167" spans="1:11" ht="28.9" customHeight="1" x14ac:dyDescent="0.2">
      <c r="A167" s="66"/>
      <c r="B167" s="34" t="s">
        <v>2579</v>
      </c>
      <c r="C167" s="35">
        <v>2500</v>
      </c>
      <c r="D167" s="35">
        <v>1800</v>
      </c>
      <c r="E167" s="35">
        <v>1200</v>
      </c>
      <c r="F167" s="71">
        <v>1</v>
      </c>
      <c r="G167" s="133">
        <v>1</v>
      </c>
      <c r="H167" s="258"/>
      <c r="I167" s="41"/>
      <c r="J167" s="254"/>
      <c r="K167" s="41"/>
    </row>
    <row r="168" spans="1:11" ht="41.45" customHeight="1" x14ac:dyDescent="0.2">
      <c r="A168" s="66"/>
      <c r="B168" s="34" t="s">
        <v>2580</v>
      </c>
      <c r="C168" s="35">
        <v>3000</v>
      </c>
      <c r="D168" s="35">
        <v>1800</v>
      </c>
      <c r="E168" s="35">
        <v>1200</v>
      </c>
      <c r="F168" s="71">
        <v>1</v>
      </c>
      <c r="G168" s="133">
        <v>1</v>
      </c>
      <c r="H168" s="258"/>
      <c r="I168" s="41"/>
      <c r="J168" s="254"/>
      <c r="K168" s="41"/>
    </row>
    <row r="169" spans="1:11" ht="28.9" customHeight="1" x14ac:dyDescent="0.2">
      <c r="A169" s="66"/>
      <c r="B169" s="34" t="s">
        <v>2581</v>
      </c>
      <c r="C169" s="35">
        <v>3000</v>
      </c>
      <c r="D169" s="35">
        <v>1800</v>
      </c>
      <c r="E169" s="35">
        <v>1200</v>
      </c>
      <c r="F169" s="71">
        <v>1</v>
      </c>
      <c r="G169" s="133">
        <v>1</v>
      </c>
      <c r="H169" s="258"/>
      <c r="I169" s="41"/>
      <c r="J169" s="254"/>
      <c r="K169" s="41"/>
    </row>
    <row r="170" spans="1:11" ht="28.9" customHeight="1" x14ac:dyDescent="0.2">
      <c r="A170" s="66"/>
      <c r="B170" s="34" t="s">
        <v>2582</v>
      </c>
      <c r="C170" s="35">
        <v>3000</v>
      </c>
      <c r="D170" s="35">
        <v>1800</v>
      </c>
      <c r="E170" s="35">
        <v>1200</v>
      </c>
      <c r="F170" s="71">
        <v>1</v>
      </c>
      <c r="G170" s="133">
        <v>1</v>
      </c>
      <c r="H170" s="258"/>
      <c r="I170" s="41"/>
      <c r="J170" s="254"/>
      <c r="K170" s="41"/>
    </row>
    <row r="171" spans="1:11" ht="41.45" customHeight="1" x14ac:dyDescent="0.2">
      <c r="A171" s="66"/>
      <c r="B171" s="34" t="s">
        <v>2583</v>
      </c>
      <c r="C171" s="35">
        <v>3500</v>
      </c>
      <c r="D171" s="35">
        <v>1800</v>
      </c>
      <c r="E171" s="35">
        <v>1200</v>
      </c>
      <c r="F171" s="71">
        <v>1</v>
      </c>
      <c r="G171" s="133">
        <v>1</v>
      </c>
      <c r="H171" s="258"/>
      <c r="I171" s="41"/>
      <c r="J171" s="254"/>
      <c r="K171" s="41"/>
    </row>
    <row r="172" spans="1:11" ht="41.45" customHeight="1" x14ac:dyDescent="0.2">
      <c r="A172" s="66"/>
      <c r="B172" s="34" t="s">
        <v>2584</v>
      </c>
      <c r="C172" s="35">
        <v>3500</v>
      </c>
      <c r="D172" s="35">
        <v>1800</v>
      </c>
      <c r="E172" s="35">
        <v>1200</v>
      </c>
      <c r="F172" s="71">
        <v>1</v>
      </c>
      <c r="G172" s="133">
        <v>1</v>
      </c>
      <c r="H172" s="258"/>
      <c r="I172" s="41"/>
      <c r="J172" s="254"/>
      <c r="K172" s="41"/>
    </row>
    <row r="173" spans="1:11" ht="28.9" customHeight="1" x14ac:dyDescent="0.2">
      <c r="A173" s="66"/>
      <c r="B173" s="34" t="s">
        <v>2585</v>
      </c>
      <c r="C173" s="35">
        <v>3500</v>
      </c>
      <c r="D173" s="35">
        <v>1800</v>
      </c>
      <c r="E173" s="35">
        <v>1200</v>
      </c>
      <c r="F173" s="71">
        <v>1</v>
      </c>
      <c r="G173" s="133">
        <v>1</v>
      </c>
      <c r="H173" s="258"/>
      <c r="I173" s="41"/>
      <c r="J173" s="254"/>
      <c r="K173" s="41"/>
    </row>
    <row r="174" spans="1:11" ht="28.9" customHeight="1" x14ac:dyDescent="0.2">
      <c r="A174" s="66"/>
      <c r="B174" s="34" t="s">
        <v>2586</v>
      </c>
      <c r="C174" s="35">
        <v>3500</v>
      </c>
      <c r="D174" s="35">
        <v>1800</v>
      </c>
      <c r="E174" s="35">
        <v>1200</v>
      </c>
      <c r="F174" s="71">
        <v>1</v>
      </c>
      <c r="G174" s="133">
        <v>1</v>
      </c>
      <c r="H174" s="258"/>
      <c r="I174" s="41"/>
      <c r="J174" s="254"/>
      <c r="K174" s="41"/>
    </row>
    <row r="175" spans="1:11" ht="41.45" customHeight="1" x14ac:dyDescent="0.2">
      <c r="A175" s="66"/>
      <c r="B175" s="34" t="s">
        <v>2587</v>
      </c>
      <c r="C175" s="35">
        <v>3000</v>
      </c>
      <c r="D175" s="35">
        <v>1800</v>
      </c>
      <c r="E175" s="35">
        <v>1200</v>
      </c>
      <c r="F175" s="71">
        <v>1</v>
      </c>
      <c r="G175" s="133">
        <v>1</v>
      </c>
      <c r="H175" s="258"/>
      <c r="I175" s="41"/>
      <c r="J175" s="254"/>
      <c r="K175" s="41"/>
    </row>
    <row r="176" spans="1:11" ht="41.45" customHeight="1" x14ac:dyDescent="0.2">
      <c r="A176" s="66"/>
      <c r="B176" s="34" t="s">
        <v>2588</v>
      </c>
      <c r="C176" s="35">
        <v>3000</v>
      </c>
      <c r="D176" s="35">
        <v>1800</v>
      </c>
      <c r="E176" s="35">
        <v>1200</v>
      </c>
      <c r="F176" s="71">
        <v>1</v>
      </c>
      <c r="G176" s="133">
        <v>1</v>
      </c>
      <c r="H176" s="258"/>
      <c r="I176" s="41"/>
      <c r="J176" s="254"/>
      <c r="K176" s="41"/>
    </row>
    <row r="177" spans="1:11" ht="41.45" customHeight="1" x14ac:dyDescent="0.2">
      <c r="A177" s="66"/>
      <c r="B177" s="34" t="s">
        <v>2589</v>
      </c>
      <c r="C177" s="35">
        <v>3500</v>
      </c>
      <c r="D177" s="35">
        <v>1800</v>
      </c>
      <c r="E177" s="35">
        <v>1200</v>
      </c>
      <c r="F177" s="71">
        <v>1</v>
      </c>
      <c r="G177" s="133">
        <v>1</v>
      </c>
      <c r="H177" s="258"/>
      <c r="I177" s="41"/>
      <c r="J177" s="254"/>
      <c r="K177" s="41"/>
    </row>
    <row r="178" spans="1:11" ht="41.45" customHeight="1" x14ac:dyDescent="0.2">
      <c r="A178" s="66"/>
      <c r="B178" s="34" t="s">
        <v>2590</v>
      </c>
      <c r="C178" s="35">
        <v>3500</v>
      </c>
      <c r="D178" s="35">
        <v>1800</v>
      </c>
      <c r="E178" s="35">
        <v>1200</v>
      </c>
      <c r="F178" s="71">
        <v>1</v>
      </c>
      <c r="G178" s="133">
        <v>1</v>
      </c>
      <c r="H178" s="258"/>
      <c r="I178" s="41"/>
      <c r="J178" s="254"/>
      <c r="K178" s="41"/>
    </row>
    <row r="179" spans="1:11" ht="41.45" customHeight="1" x14ac:dyDescent="0.2">
      <c r="A179" s="66"/>
      <c r="B179" s="34" t="s">
        <v>2591</v>
      </c>
      <c r="C179" s="35">
        <v>3500</v>
      </c>
      <c r="D179" s="35">
        <v>1800</v>
      </c>
      <c r="E179" s="35">
        <v>1200</v>
      </c>
      <c r="F179" s="71">
        <v>1</v>
      </c>
      <c r="G179" s="133">
        <v>1</v>
      </c>
      <c r="H179" s="258"/>
      <c r="I179" s="41"/>
      <c r="J179" s="254"/>
      <c r="K179" s="41"/>
    </row>
    <row r="180" spans="1:11" ht="28.9" customHeight="1" x14ac:dyDescent="0.2">
      <c r="A180" s="66"/>
      <c r="B180" s="34" t="s">
        <v>2592</v>
      </c>
      <c r="C180" s="35">
        <v>2500</v>
      </c>
      <c r="D180" s="35">
        <v>1800</v>
      </c>
      <c r="E180" s="35">
        <v>1200</v>
      </c>
      <c r="F180" s="71">
        <v>1</v>
      </c>
      <c r="G180" s="133">
        <v>1</v>
      </c>
      <c r="H180" s="258"/>
      <c r="I180" s="41"/>
      <c r="J180" s="254"/>
      <c r="K180" s="41"/>
    </row>
    <row r="181" spans="1:11" ht="28.9" customHeight="1" x14ac:dyDescent="0.2">
      <c r="A181" s="66"/>
      <c r="B181" s="34" t="s">
        <v>2593</v>
      </c>
      <c r="C181" s="35">
        <v>2500</v>
      </c>
      <c r="D181" s="35">
        <v>1800</v>
      </c>
      <c r="E181" s="35">
        <v>1200</v>
      </c>
      <c r="F181" s="71">
        <v>1</v>
      </c>
      <c r="G181" s="133">
        <v>1</v>
      </c>
      <c r="H181" s="258"/>
      <c r="I181" s="41"/>
      <c r="J181" s="254"/>
      <c r="K181" s="41"/>
    </row>
    <row r="182" spans="1:11" ht="41.45" customHeight="1" x14ac:dyDescent="0.2">
      <c r="A182" s="66"/>
      <c r="B182" s="34" t="s">
        <v>2594</v>
      </c>
      <c r="C182" s="35">
        <v>2500</v>
      </c>
      <c r="D182" s="35">
        <v>1800</v>
      </c>
      <c r="E182" s="35">
        <v>1200</v>
      </c>
      <c r="F182" s="71">
        <v>1</v>
      </c>
      <c r="G182" s="133">
        <v>1</v>
      </c>
      <c r="H182" s="258"/>
      <c r="I182" s="41"/>
      <c r="J182" s="254"/>
      <c r="K182" s="41"/>
    </row>
    <row r="183" spans="1:11" ht="28.9" customHeight="1" x14ac:dyDescent="0.2">
      <c r="A183" s="66"/>
      <c r="B183" s="34" t="s">
        <v>2595</v>
      </c>
      <c r="C183" s="35">
        <v>3000</v>
      </c>
      <c r="D183" s="35">
        <v>1800</v>
      </c>
      <c r="E183" s="35">
        <v>1200</v>
      </c>
      <c r="F183" s="71">
        <v>1</v>
      </c>
      <c r="G183" s="133">
        <v>1</v>
      </c>
      <c r="H183" s="258"/>
      <c r="I183" s="41"/>
      <c r="J183" s="254"/>
      <c r="K183" s="41"/>
    </row>
    <row r="184" spans="1:11" ht="41.45" customHeight="1" x14ac:dyDescent="0.2">
      <c r="A184" s="66"/>
      <c r="B184" s="34" t="s">
        <v>2596</v>
      </c>
      <c r="C184" s="35">
        <v>3500</v>
      </c>
      <c r="D184" s="35">
        <v>1800</v>
      </c>
      <c r="E184" s="35">
        <v>1200</v>
      </c>
      <c r="F184" s="71">
        <v>1</v>
      </c>
      <c r="G184" s="133">
        <v>1</v>
      </c>
      <c r="H184" s="258"/>
      <c r="I184" s="41"/>
      <c r="J184" s="254"/>
      <c r="K184" s="41"/>
    </row>
    <row r="185" spans="1:11" ht="41.45" customHeight="1" x14ac:dyDescent="0.2">
      <c r="A185" s="66"/>
      <c r="B185" s="34" t="s">
        <v>2597</v>
      </c>
      <c r="C185" s="35">
        <v>3500</v>
      </c>
      <c r="D185" s="35">
        <v>1800</v>
      </c>
      <c r="E185" s="35">
        <v>1200</v>
      </c>
      <c r="F185" s="71">
        <v>1</v>
      </c>
      <c r="G185" s="133">
        <v>1</v>
      </c>
      <c r="H185" s="258"/>
      <c r="I185" s="41"/>
      <c r="J185" s="254"/>
      <c r="K185" s="41"/>
    </row>
    <row r="186" spans="1:11" ht="41.45" customHeight="1" x14ac:dyDescent="0.2">
      <c r="A186" s="66"/>
      <c r="B186" s="34" t="s">
        <v>2598</v>
      </c>
      <c r="C186" s="35">
        <v>3000</v>
      </c>
      <c r="D186" s="35">
        <v>1500</v>
      </c>
      <c r="E186" s="35">
        <v>1000</v>
      </c>
      <c r="F186" s="71">
        <v>1</v>
      </c>
      <c r="G186" s="133">
        <v>1</v>
      </c>
      <c r="H186" s="258"/>
      <c r="I186" s="41"/>
      <c r="J186" s="254"/>
      <c r="K186" s="41"/>
    </row>
    <row r="187" spans="1:11" ht="28.9" customHeight="1" x14ac:dyDescent="0.2">
      <c r="A187" s="66"/>
      <c r="B187" s="34" t="s">
        <v>2599</v>
      </c>
      <c r="C187" s="35">
        <v>3000</v>
      </c>
      <c r="D187" s="35">
        <v>1500</v>
      </c>
      <c r="E187" s="35">
        <v>1000</v>
      </c>
      <c r="F187" s="71">
        <v>1</v>
      </c>
      <c r="G187" s="133">
        <v>1</v>
      </c>
      <c r="H187" s="258"/>
      <c r="I187" s="41"/>
      <c r="J187" s="254"/>
      <c r="K187" s="41"/>
    </row>
    <row r="188" spans="1:11" ht="28.9" customHeight="1" x14ac:dyDescent="0.2">
      <c r="A188" s="66"/>
      <c r="B188" s="34" t="s">
        <v>2600</v>
      </c>
      <c r="C188" s="35">
        <v>3000</v>
      </c>
      <c r="D188" s="35">
        <v>1500</v>
      </c>
      <c r="E188" s="35">
        <v>1000</v>
      </c>
      <c r="F188" s="71">
        <v>1</v>
      </c>
      <c r="G188" s="133">
        <v>1</v>
      </c>
      <c r="H188" s="258"/>
      <c r="I188" s="41"/>
      <c r="J188" s="254"/>
      <c r="K188" s="41"/>
    </row>
    <row r="189" spans="1:11" ht="28.9" customHeight="1" x14ac:dyDescent="0.2">
      <c r="A189" s="66"/>
      <c r="B189" s="34" t="s">
        <v>2601</v>
      </c>
      <c r="C189" s="35">
        <v>3000</v>
      </c>
      <c r="D189" s="35">
        <v>1500</v>
      </c>
      <c r="E189" s="35">
        <v>1000</v>
      </c>
      <c r="F189" s="71">
        <v>1</v>
      </c>
      <c r="G189" s="133">
        <v>1</v>
      </c>
      <c r="H189" s="258"/>
      <c r="I189" s="41"/>
      <c r="J189" s="254"/>
      <c r="K189" s="41"/>
    </row>
    <row r="190" spans="1:11" ht="28.9" customHeight="1" x14ac:dyDescent="0.2">
      <c r="A190" s="66"/>
      <c r="B190" s="34" t="s">
        <v>2602</v>
      </c>
      <c r="C190" s="35">
        <v>3000</v>
      </c>
      <c r="D190" s="35">
        <v>1500</v>
      </c>
      <c r="E190" s="35">
        <v>1000</v>
      </c>
      <c r="F190" s="71">
        <v>1</v>
      </c>
      <c r="G190" s="133">
        <v>1</v>
      </c>
      <c r="H190" s="258"/>
      <c r="I190" s="41"/>
      <c r="J190" s="254"/>
      <c r="K190" s="41"/>
    </row>
    <row r="191" spans="1:11" ht="41.45" customHeight="1" x14ac:dyDescent="0.2">
      <c r="A191" s="66"/>
      <c r="B191" s="34" t="s">
        <v>2603</v>
      </c>
      <c r="C191" s="35">
        <v>3000</v>
      </c>
      <c r="D191" s="35">
        <v>1500</v>
      </c>
      <c r="E191" s="35">
        <v>1000</v>
      </c>
      <c r="F191" s="71">
        <v>1</v>
      </c>
      <c r="G191" s="133">
        <v>1</v>
      </c>
      <c r="H191" s="258"/>
      <c r="I191" s="41"/>
      <c r="J191" s="254"/>
      <c r="K191" s="41"/>
    </row>
    <row r="192" spans="1:11" ht="41.45" customHeight="1" x14ac:dyDescent="0.2">
      <c r="A192" s="66"/>
      <c r="B192" s="34" t="s">
        <v>2604</v>
      </c>
      <c r="C192" s="35">
        <v>3000</v>
      </c>
      <c r="D192" s="35">
        <v>1500</v>
      </c>
      <c r="E192" s="35">
        <v>1000</v>
      </c>
      <c r="F192" s="71">
        <v>1</v>
      </c>
      <c r="G192" s="133">
        <v>1</v>
      </c>
      <c r="H192" s="258"/>
      <c r="I192" s="41"/>
      <c r="J192" s="254"/>
      <c r="K192" s="41"/>
    </row>
    <row r="193" spans="1:11" ht="28.9" customHeight="1" x14ac:dyDescent="0.2">
      <c r="A193" s="66" t="s">
        <v>2605</v>
      </c>
      <c r="B193" s="39" t="s">
        <v>2606</v>
      </c>
      <c r="C193" s="36"/>
      <c r="D193" s="36"/>
      <c r="E193" s="36"/>
      <c r="F193" s="41"/>
      <c r="G193" s="145"/>
      <c r="H193" s="258"/>
      <c r="I193" s="41"/>
      <c r="J193" s="254"/>
      <c r="K193" s="41"/>
    </row>
    <row r="194" spans="1:11" ht="41.45" customHeight="1" x14ac:dyDescent="0.2">
      <c r="A194" s="66"/>
      <c r="B194" s="34" t="s">
        <v>2607</v>
      </c>
      <c r="C194" s="35">
        <v>3000</v>
      </c>
      <c r="D194" s="35">
        <v>1500</v>
      </c>
      <c r="E194" s="35">
        <v>1000</v>
      </c>
      <c r="F194" s="71">
        <v>1</v>
      </c>
      <c r="G194" s="133">
        <v>1</v>
      </c>
      <c r="H194" s="258"/>
      <c r="I194" s="41"/>
      <c r="J194" s="254"/>
      <c r="K194" s="41"/>
    </row>
    <row r="195" spans="1:11" ht="41.45" customHeight="1" x14ac:dyDescent="0.2">
      <c r="A195" s="66"/>
      <c r="B195" s="34" t="s">
        <v>2608</v>
      </c>
      <c r="C195" s="35">
        <v>3000</v>
      </c>
      <c r="D195" s="35">
        <v>1500</v>
      </c>
      <c r="E195" s="35">
        <v>1000</v>
      </c>
      <c r="F195" s="71">
        <v>1</v>
      </c>
      <c r="G195" s="133">
        <v>1</v>
      </c>
      <c r="H195" s="258"/>
      <c r="I195" s="41"/>
      <c r="J195" s="254"/>
      <c r="K195" s="41"/>
    </row>
    <row r="196" spans="1:11" ht="41.45" customHeight="1" x14ac:dyDescent="0.2">
      <c r="A196" s="66"/>
      <c r="B196" s="34" t="s">
        <v>2609</v>
      </c>
      <c r="C196" s="35">
        <v>3000</v>
      </c>
      <c r="D196" s="35">
        <v>1500</v>
      </c>
      <c r="E196" s="35">
        <v>1000</v>
      </c>
      <c r="F196" s="71">
        <v>1</v>
      </c>
      <c r="G196" s="133">
        <v>1</v>
      </c>
      <c r="H196" s="258"/>
      <c r="I196" s="41"/>
      <c r="J196" s="254"/>
      <c r="K196" s="41"/>
    </row>
    <row r="197" spans="1:11" ht="41.45" customHeight="1" x14ac:dyDescent="0.2">
      <c r="A197" s="66"/>
      <c r="B197" s="34" t="s">
        <v>2610</v>
      </c>
      <c r="C197" s="35">
        <v>3000</v>
      </c>
      <c r="D197" s="35">
        <v>1500</v>
      </c>
      <c r="E197" s="35">
        <v>1000</v>
      </c>
      <c r="F197" s="71">
        <v>1</v>
      </c>
      <c r="G197" s="133">
        <v>1</v>
      </c>
      <c r="H197" s="258"/>
      <c r="I197" s="41"/>
      <c r="J197" s="254"/>
      <c r="K197" s="41"/>
    </row>
    <row r="198" spans="1:11" ht="41.45" customHeight="1" x14ac:dyDescent="0.2">
      <c r="A198" s="66"/>
      <c r="B198" s="34" t="s">
        <v>2611</v>
      </c>
      <c r="C198" s="35">
        <v>2000</v>
      </c>
      <c r="D198" s="35">
        <v>1000</v>
      </c>
      <c r="E198" s="40">
        <v>800</v>
      </c>
      <c r="F198" s="71">
        <v>1</v>
      </c>
      <c r="G198" s="133">
        <v>1</v>
      </c>
      <c r="H198" s="258"/>
      <c r="I198" s="41"/>
      <c r="J198" s="254"/>
      <c r="K198" s="41"/>
    </row>
    <row r="199" spans="1:11" ht="28.9" customHeight="1" x14ac:dyDescent="0.2">
      <c r="A199" s="66"/>
      <c r="B199" s="34" t="s">
        <v>2612</v>
      </c>
      <c r="C199" s="35">
        <v>2000</v>
      </c>
      <c r="D199" s="35">
        <v>1000</v>
      </c>
      <c r="E199" s="40">
        <v>800</v>
      </c>
      <c r="F199" s="71">
        <v>1</v>
      </c>
      <c r="G199" s="133">
        <v>1</v>
      </c>
      <c r="H199" s="258"/>
      <c r="I199" s="41"/>
      <c r="J199" s="254"/>
      <c r="K199" s="41"/>
    </row>
    <row r="200" spans="1:11" ht="28.9" customHeight="1" x14ac:dyDescent="0.2">
      <c r="A200" s="66"/>
      <c r="B200" s="34" t="s">
        <v>2613</v>
      </c>
      <c r="C200" s="35">
        <v>2000</v>
      </c>
      <c r="D200" s="35">
        <v>1000</v>
      </c>
      <c r="E200" s="40">
        <v>800</v>
      </c>
      <c r="F200" s="71">
        <v>1</v>
      </c>
      <c r="G200" s="133">
        <v>1</v>
      </c>
      <c r="H200" s="258"/>
      <c r="I200" s="41"/>
      <c r="J200" s="254"/>
      <c r="K200" s="41"/>
    </row>
    <row r="201" spans="1:11" ht="39.6" customHeight="1" x14ac:dyDescent="0.2">
      <c r="A201" s="66"/>
      <c r="B201" s="34" t="s">
        <v>2614</v>
      </c>
      <c r="C201" s="35">
        <v>2000</v>
      </c>
      <c r="D201" s="35">
        <v>1000</v>
      </c>
      <c r="E201" s="40">
        <v>800</v>
      </c>
      <c r="F201" s="71">
        <v>1</v>
      </c>
      <c r="G201" s="133">
        <v>1</v>
      </c>
      <c r="H201" s="257">
        <f>5268/C201</f>
        <v>2.6339999999999999</v>
      </c>
      <c r="I201" s="253" t="s">
        <v>2878</v>
      </c>
      <c r="J201" s="240" t="s">
        <v>2880</v>
      </c>
      <c r="K201" s="41"/>
    </row>
    <row r="202" spans="1:11" ht="41.45" customHeight="1" x14ac:dyDescent="0.2">
      <c r="A202" s="66"/>
      <c r="B202" s="34" t="s">
        <v>2615</v>
      </c>
      <c r="C202" s="35">
        <v>2000</v>
      </c>
      <c r="D202" s="35">
        <v>1000</v>
      </c>
      <c r="E202" s="40">
        <v>800</v>
      </c>
      <c r="F202" s="71">
        <v>1</v>
      </c>
      <c r="G202" s="133">
        <v>1</v>
      </c>
      <c r="H202" s="258"/>
      <c r="I202" s="41"/>
      <c r="J202" s="254"/>
      <c r="K202" s="41"/>
    </row>
    <row r="203" spans="1:11" ht="41.45" customHeight="1" x14ac:dyDescent="0.2">
      <c r="A203" s="66"/>
      <c r="B203" s="34" t="s">
        <v>2616</v>
      </c>
      <c r="C203" s="35">
        <v>2000</v>
      </c>
      <c r="D203" s="35">
        <v>1000</v>
      </c>
      <c r="E203" s="40">
        <v>800</v>
      </c>
      <c r="F203" s="71">
        <v>1</v>
      </c>
      <c r="G203" s="133">
        <v>1</v>
      </c>
      <c r="H203" s="258"/>
      <c r="I203" s="41"/>
      <c r="J203" s="254"/>
      <c r="K203" s="41"/>
    </row>
    <row r="204" spans="1:11" ht="41.45" customHeight="1" x14ac:dyDescent="0.2">
      <c r="A204" s="66"/>
      <c r="B204" s="34" t="s">
        <v>2617</v>
      </c>
      <c r="C204" s="35">
        <v>2000</v>
      </c>
      <c r="D204" s="35">
        <v>1000</v>
      </c>
      <c r="E204" s="40">
        <v>800</v>
      </c>
      <c r="F204" s="71">
        <v>1</v>
      </c>
      <c r="G204" s="133">
        <v>1</v>
      </c>
      <c r="H204" s="258"/>
      <c r="I204" s="41"/>
      <c r="J204" s="254"/>
      <c r="K204" s="41"/>
    </row>
    <row r="205" spans="1:11" ht="28.9" customHeight="1" x14ac:dyDescent="0.2">
      <c r="A205" s="66"/>
      <c r="B205" s="34" t="s">
        <v>2618</v>
      </c>
      <c r="C205" s="35">
        <v>2000</v>
      </c>
      <c r="D205" s="35">
        <v>1000</v>
      </c>
      <c r="E205" s="40">
        <v>800</v>
      </c>
      <c r="F205" s="71">
        <v>1</v>
      </c>
      <c r="G205" s="133">
        <v>1</v>
      </c>
      <c r="H205" s="258"/>
      <c r="I205" s="41"/>
      <c r="J205" s="254"/>
      <c r="K205" s="41"/>
    </row>
    <row r="206" spans="1:11" ht="41.45" customHeight="1" x14ac:dyDescent="0.2">
      <c r="A206" s="66"/>
      <c r="B206" s="34" t="s">
        <v>2619</v>
      </c>
      <c r="C206" s="35">
        <v>2000</v>
      </c>
      <c r="D206" s="35">
        <v>1000</v>
      </c>
      <c r="E206" s="40">
        <v>800</v>
      </c>
      <c r="F206" s="71">
        <v>1</v>
      </c>
      <c r="G206" s="133">
        <v>1</v>
      </c>
      <c r="H206" s="258"/>
      <c r="I206" s="41"/>
      <c r="J206" s="254"/>
      <c r="K206" s="41"/>
    </row>
    <row r="207" spans="1:11" ht="41.45" customHeight="1" x14ac:dyDescent="0.2">
      <c r="A207" s="66"/>
      <c r="B207" s="34" t="s">
        <v>2620</v>
      </c>
      <c r="C207" s="35">
        <v>2000</v>
      </c>
      <c r="D207" s="35">
        <v>1000</v>
      </c>
      <c r="E207" s="40">
        <v>800</v>
      </c>
      <c r="F207" s="71">
        <v>1</v>
      </c>
      <c r="G207" s="133">
        <v>1</v>
      </c>
      <c r="H207" s="258"/>
      <c r="I207" s="41"/>
      <c r="J207" s="254"/>
      <c r="K207" s="41"/>
    </row>
    <row r="208" spans="1:11" ht="41.45" customHeight="1" x14ac:dyDescent="0.2">
      <c r="A208" s="66"/>
      <c r="B208" s="34" t="s">
        <v>2621</v>
      </c>
      <c r="C208" s="35">
        <v>2000</v>
      </c>
      <c r="D208" s="35">
        <v>1000</v>
      </c>
      <c r="E208" s="40">
        <v>800</v>
      </c>
      <c r="F208" s="71">
        <v>1</v>
      </c>
      <c r="G208" s="133">
        <v>1</v>
      </c>
      <c r="H208" s="258"/>
      <c r="I208" s="41"/>
      <c r="J208" s="254"/>
      <c r="K208" s="41"/>
    </row>
    <row r="209" spans="1:11" ht="41.45" customHeight="1" x14ac:dyDescent="0.2">
      <c r="A209" s="66"/>
      <c r="B209" s="34" t="s">
        <v>2622</v>
      </c>
      <c r="C209" s="35">
        <v>2000</v>
      </c>
      <c r="D209" s="35">
        <v>1000</v>
      </c>
      <c r="E209" s="40">
        <v>800</v>
      </c>
      <c r="F209" s="71">
        <v>1</v>
      </c>
      <c r="G209" s="133">
        <v>1</v>
      </c>
      <c r="H209" s="258"/>
      <c r="I209" s="41"/>
      <c r="J209" s="254"/>
      <c r="K209" s="41"/>
    </row>
    <row r="210" spans="1:11" ht="41.45" customHeight="1" x14ac:dyDescent="0.2">
      <c r="A210" s="66"/>
      <c r="B210" s="34" t="s">
        <v>2623</v>
      </c>
      <c r="C210" s="35">
        <v>2000</v>
      </c>
      <c r="D210" s="35">
        <v>1000</v>
      </c>
      <c r="E210" s="40">
        <v>800</v>
      </c>
      <c r="F210" s="71">
        <v>1</v>
      </c>
      <c r="G210" s="133">
        <v>1</v>
      </c>
      <c r="H210" s="258"/>
      <c r="I210" s="41"/>
      <c r="J210" s="254"/>
      <c r="K210" s="41"/>
    </row>
    <row r="211" spans="1:11" ht="28.9" customHeight="1" x14ac:dyDescent="0.2">
      <c r="A211" s="66">
        <v>6</v>
      </c>
      <c r="B211" s="31" t="s">
        <v>2624</v>
      </c>
      <c r="C211" s="36"/>
      <c r="D211" s="36"/>
      <c r="E211" s="36"/>
      <c r="F211" s="41"/>
      <c r="G211" s="145"/>
      <c r="H211" s="258"/>
      <c r="I211" s="41"/>
      <c r="J211" s="254"/>
      <c r="K211" s="41"/>
    </row>
    <row r="212" spans="1:11" ht="28.9" customHeight="1" x14ac:dyDescent="0.2">
      <c r="A212" s="66"/>
      <c r="B212" s="34" t="s">
        <v>2625</v>
      </c>
      <c r="C212" s="35">
        <v>16000</v>
      </c>
      <c r="D212" s="36"/>
      <c r="E212" s="36"/>
      <c r="F212" s="71">
        <v>1</v>
      </c>
      <c r="G212" s="133">
        <v>1</v>
      </c>
      <c r="H212" s="258"/>
      <c r="I212" s="41"/>
      <c r="J212" s="254"/>
      <c r="K212" s="41"/>
    </row>
    <row r="213" spans="1:11" ht="28.9" customHeight="1" x14ac:dyDescent="0.2">
      <c r="A213" s="66"/>
      <c r="B213" s="34" t="s">
        <v>148</v>
      </c>
      <c r="C213" s="35">
        <v>11000</v>
      </c>
      <c r="D213" s="36"/>
      <c r="E213" s="36"/>
      <c r="F213" s="71">
        <v>1</v>
      </c>
      <c r="G213" s="133">
        <v>1</v>
      </c>
      <c r="H213" s="258"/>
      <c r="I213" s="41"/>
      <c r="J213" s="254"/>
      <c r="K213" s="41"/>
    </row>
    <row r="214" spans="1:11" ht="28.9" customHeight="1" x14ac:dyDescent="0.2">
      <c r="A214" s="66">
        <v>7</v>
      </c>
      <c r="B214" s="31" t="s">
        <v>2626</v>
      </c>
      <c r="C214" s="36"/>
      <c r="D214" s="36"/>
      <c r="E214" s="36"/>
      <c r="F214" s="41"/>
      <c r="G214" s="145"/>
      <c r="H214" s="258"/>
      <c r="I214" s="41"/>
      <c r="J214" s="254"/>
      <c r="K214" s="41"/>
    </row>
    <row r="215" spans="1:11" ht="28.9" customHeight="1" x14ac:dyDescent="0.2">
      <c r="A215" s="66"/>
      <c r="B215" s="34" t="s">
        <v>2627</v>
      </c>
      <c r="C215" s="35">
        <v>18000</v>
      </c>
      <c r="D215" s="36"/>
      <c r="E215" s="36"/>
      <c r="F215" s="71">
        <v>1</v>
      </c>
      <c r="G215" s="133">
        <v>1</v>
      </c>
      <c r="H215" s="258"/>
      <c r="I215" s="41"/>
      <c r="J215" s="254"/>
      <c r="K215" s="41"/>
    </row>
    <row r="216" spans="1:11" ht="28.9" customHeight="1" x14ac:dyDescent="0.2">
      <c r="A216" s="66"/>
      <c r="B216" s="34" t="s">
        <v>2628</v>
      </c>
      <c r="C216" s="35">
        <v>18000</v>
      </c>
      <c r="D216" s="36"/>
      <c r="E216" s="36"/>
      <c r="F216" s="71">
        <v>1</v>
      </c>
      <c r="G216" s="133">
        <v>1</v>
      </c>
      <c r="H216" s="258"/>
      <c r="I216" s="41"/>
      <c r="J216" s="254"/>
      <c r="K216" s="41"/>
    </row>
    <row r="217" spans="1:11" ht="28.9" customHeight="1" x14ac:dyDescent="0.2">
      <c r="A217" s="66"/>
      <c r="B217" s="34" t="s">
        <v>2629</v>
      </c>
      <c r="C217" s="35">
        <v>12000</v>
      </c>
      <c r="D217" s="36"/>
      <c r="E217" s="36"/>
      <c r="F217" s="71">
        <v>1</v>
      </c>
      <c r="G217" s="133">
        <v>1</v>
      </c>
      <c r="H217" s="258"/>
      <c r="I217" s="41"/>
      <c r="J217" s="254"/>
      <c r="K217" s="41"/>
    </row>
    <row r="218" spans="1:11" ht="28.9" customHeight="1" x14ac:dyDescent="0.2">
      <c r="A218" s="66">
        <v>8</v>
      </c>
      <c r="B218" s="31" t="s">
        <v>822</v>
      </c>
      <c r="C218" s="36"/>
      <c r="D218" s="36"/>
      <c r="E218" s="36"/>
      <c r="F218" s="41"/>
      <c r="G218" s="145"/>
      <c r="H218" s="258"/>
      <c r="I218" s="41"/>
      <c r="J218" s="254"/>
      <c r="K218" s="41"/>
    </row>
    <row r="219" spans="1:11" ht="28.9" customHeight="1" x14ac:dyDescent="0.2">
      <c r="A219" s="66"/>
      <c r="B219" s="34" t="s">
        <v>2630</v>
      </c>
      <c r="C219" s="35">
        <v>2500</v>
      </c>
      <c r="D219" s="36"/>
      <c r="E219" s="36"/>
      <c r="F219" s="71">
        <v>1</v>
      </c>
      <c r="G219" s="133">
        <v>1.1000000000000001</v>
      </c>
      <c r="H219" s="258"/>
      <c r="I219" s="41"/>
      <c r="J219" s="254"/>
      <c r="K219" s="41"/>
    </row>
    <row r="220" spans="1:11" ht="28.9" customHeight="1" x14ac:dyDescent="0.2">
      <c r="A220" s="66"/>
      <c r="B220" s="34" t="s">
        <v>2631</v>
      </c>
      <c r="C220" s="35">
        <v>2000</v>
      </c>
      <c r="D220" s="36"/>
      <c r="E220" s="36"/>
      <c r="F220" s="71">
        <v>1</v>
      </c>
      <c r="G220" s="133">
        <v>1.1000000000000001</v>
      </c>
      <c r="H220" s="258">
        <f>4091/C220</f>
        <v>2.0455000000000001</v>
      </c>
      <c r="I220" s="41"/>
      <c r="J220" s="387" t="s">
        <v>2880</v>
      </c>
      <c r="K220" s="41"/>
    </row>
    <row r="221" spans="1:11" ht="28.9" customHeight="1" x14ac:dyDescent="0.2">
      <c r="A221" s="66"/>
      <c r="B221" s="34" t="s">
        <v>2632</v>
      </c>
      <c r="C221" s="35">
        <v>1500</v>
      </c>
      <c r="D221" s="36"/>
      <c r="E221" s="36"/>
      <c r="F221" s="71">
        <v>1</v>
      </c>
      <c r="G221" s="133">
        <v>1.1000000000000001</v>
      </c>
      <c r="H221" s="258">
        <f>5178/C221</f>
        <v>3.452</v>
      </c>
      <c r="I221" s="41"/>
      <c r="J221" s="388"/>
      <c r="K221" s="41"/>
    </row>
  </sheetData>
  <autoFilter ref="A3:K3" xr:uid="{00000000-0009-0000-0000-000010000000}"/>
  <mergeCells count="12">
    <mergeCell ref="J72:J73"/>
    <mergeCell ref="J220:J221"/>
    <mergeCell ref="G2:G3"/>
    <mergeCell ref="H2:H3"/>
    <mergeCell ref="I2:I3"/>
    <mergeCell ref="J2:J3"/>
    <mergeCell ref="K2:K3"/>
    <mergeCell ref="A1:E1"/>
    <mergeCell ref="A2:A3"/>
    <mergeCell ref="B2:B3"/>
    <mergeCell ref="C2:E2"/>
    <mergeCell ref="F2:F3"/>
  </mergeCells>
  <pageMargins left="0.70866141732283472" right="0.35433070866141736" top="0.55118110236220474" bottom="0.55118110236220474" header="0.31496062992125984" footer="0.31496062992125984"/>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41"/>
  <sheetViews>
    <sheetView tabSelected="1" topLeftCell="A13" zoomScale="70" zoomScaleNormal="70" workbookViewId="0">
      <selection activeCell="T10" sqref="T10"/>
    </sheetView>
  </sheetViews>
  <sheetFormatPr defaultColWidth="8.875" defaultRowHeight="14.25" x14ac:dyDescent="0.2"/>
  <cols>
    <col min="1" max="1" width="6.75" style="28" customWidth="1"/>
    <col min="2" max="2" width="58.375" style="28" customWidth="1"/>
    <col min="3" max="5" width="9.375" style="28" hidden="1" customWidth="1"/>
    <col min="6" max="6" width="17.125" style="28" hidden="1" customWidth="1"/>
    <col min="7" max="7" width="17.125" style="134" customWidth="1"/>
    <col min="8" max="10" width="17.125" style="28" hidden="1" customWidth="1"/>
    <col min="11" max="11" width="12.25" style="28" hidden="1" customWidth="1"/>
    <col min="12" max="16384" width="8.875" style="28"/>
  </cols>
  <sheetData>
    <row r="1" spans="1:11" ht="28.9" customHeight="1" x14ac:dyDescent="0.2">
      <c r="A1" s="373" t="s">
        <v>2633</v>
      </c>
      <c r="B1" s="373"/>
      <c r="C1" s="373"/>
      <c r="D1" s="373"/>
      <c r="E1" s="373"/>
      <c r="F1" s="73"/>
      <c r="G1" s="141"/>
      <c r="H1" s="73"/>
      <c r="I1" s="73"/>
      <c r="J1" s="73"/>
      <c r="K1" s="105"/>
    </row>
    <row r="2" spans="1:11" ht="31.5" customHeight="1" x14ac:dyDescent="0.2">
      <c r="A2" s="349" t="s">
        <v>0</v>
      </c>
      <c r="B2" s="350" t="s">
        <v>1</v>
      </c>
      <c r="C2" s="349" t="s">
        <v>2846</v>
      </c>
      <c r="D2" s="349"/>
      <c r="E2" s="349"/>
      <c r="F2" s="349" t="s">
        <v>2839</v>
      </c>
      <c r="G2" s="351" t="s">
        <v>2843</v>
      </c>
      <c r="H2" s="349" t="s">
        <v>2851</v>
      </c>
      <c r="I2" s="349" t="s">
        <v>2840</v>
      </c>
      <c r="J2" s="350" t="s">
        <v>2841</v>
      </c>
      <c r="K2" s="349" t="s">
        <v>2850</v>
      </c>
    </row>
    <row r="3" spans="1:11" ht="31.5" customHeight="1" x14ac:dyDescent="0.2">
      <c r="A3" s="349"/>
      <c r="B3" s="350"/>
      <c r="C3" s="66" t="s">
        <v>3</v>
      </c>
      <c r="D3" s="66" t="s">
        <v>4</v>
      </c>
      <c r="E3" s="66" t="s">
        <v>5</v>
      </c>
      <c r="F3" s="349"/>
      <c r="G3" s="351"/>
      <c r="H3" s="349"/>
      <c r="I3" s="349"/>
      <c r="J3" s="350"/>
      <c r="K3" s="349"/>
    </row>
    <row r="4" spans="1:11" ht="26.45" customHeight="1" x14ac:dyDescent="0.2">
      <c r="A4" s="66">
        <v>1</v>
      </c>
      <c r="B4" s="31" t="s">
        <v>1445</v>
      </c>
      <c r="C4" s="36"/>
      <c r="D4" s="36"/>
      <c r="E4" s="36"/>
      <c r="F4" s="36"/>
      <c r="G4" s="136"/>
      <c r="H4" s="36"/>
      <c r="I4" s="36"/>
      <c r="J4" s="36"/>
      <c r="K4" s="170"/>
    </row>
    <row r="5" spans="1:11" ht="26.45" customHeight="1" x14ac:dyDescent="0.2">
      <c r="A5" s="36"/>
      <c r="B5" s="34" t="s">
        <v>2634</v>
      </c>
      <c r="C5" s="35">
        <v>8000</v>
      </c>
      <c r="D5" s="35">
        <v>4100</v>
      </c>
      <c r="E5" s="35">
        <v>2100</v>
      </c>
      <c r="F5" s="71">
        <v>1</v>
      </c>
      <c r="G5" s="133">
        <v>1</v>
      </c>
      <c r="H5" s="35"/>
      <c r="I5" s="35"/>
      <c r="J5" s="35"/>
      <c r="K5" s="35"/>
    </row>
    <row r="6" spans="1:11" ht="26.45" customHeight="1" x14ac:dyDescent="0.2">
      <c r="A6" s="36"/>
      <c r="B6" s="34" t="s">
        <v>2635</v>
      </c>
      <c r="C6" s="35">
        <v>10000</v>
      </c>
      <c r="D6" s="35">
        <v>5000</v>
      </c>
      <c r="E6" s="35">
        <v>2500</v>
      </c>
      <c r="F6" s="71">
        <v>1</v>
      </c>
      <c r="G6" s="133">
        <v>1</v>
      </c>
      <c r="H6" s="36"/>
      <c r="I6" s="36"/>
      <c r="J6" s="36"/>
      <c r="K6" s="36"/>
    </row>
    <row r="7" spans="1:11" ht="26.45" customHeight="1" x14ac:dyDescent="0.2">
      <c r="A7" s="36"/>
      <c r="B7" s="34" t="s">
        <v>2636</v>
      </c>
      <c r="C7" s="35">
        <v>8000</v>
      </c>
      <c r="D7" s="35">
        <v>4100</v>
      </c>
      <c r="E7" s="35">
        <v>2100</v>
      </c>
      <c r="F7" s="71">
        <v>1</v>
      </c>
      <c r="G7" s="133">
        <v>1</v>
      </c>
      <c r="H7" s="35"/>
      <c r="I7" s="35"/>
      <c r="J7" s="35"/>
      <c r="K7" s="35"/>
    </row>
    <row r="8" spans="1:11" ht="26.45" customHeight="1" x14ac:dyDescent="0.2">
      <c r="A8" s="66">
        <v>2</v>
      </c>
      <c r="B8" s="31" t="s">
        <v>2637</v>
      </c>
      <c r="C8" s="36"/>
      <c r="D8" s="36"/>
      <c r="E8" s="36"/>
      <c r="F8" s="35"/>
      <c r="G8" s="133"/>
      <c r="H8" s="35"/>
      <c r="I8" s="35"/>
      <c r="J8" s="35"/>
      <c r="K8" s="35"/>
    </row>
    <row r="9" spans="1:11" ht="26.45" customHeight="1" x14ac:dyDescent="0.2">
      <c r="A9" s="36"/>
      <c r="B9" s="34" t="s">
        <v>2638</v>
      </c>
      <c r="C9" s="35">
        <v>7000</v>
      </c>
      <c r="D9" s="35">
        <v>3600</v>
      </c>
      <c r="E9" s="35">
        <v>1800</v>
      </c>
      <c r="F9" s="71">
        <v>1</v>
      </c>
      <c r="G9" s="133">
        <v>1</v>
      </c>
      <c r="H9" s="36"/>
      <c r="I9" s="36"/>
      <c r="J9" s="36"/>
      <c r="K9" s="36"/>
    </row>
    <row r="10" spans="1:11" ht="26.45" customHeight="1" x14ac:dyDescent="0.2">
      <c r="A10" s="66">
        <v>3</v>
      </c>
      <c r="B10" s="31" t="s">
        <v>1482</v>
      </c>
      <c r="C10" s="35">
        <v>6000</v>
      </c>
      <c r="D10" s="35">
        <v>3000</v>
      </c>
      <c r="E10" s="35">
        <v>1600</v>
      </c>
      <c r="F10" s="71">
        <v>1</v>
      </c>
      <c r="G10" s="133">
        <v>1</v>
      </c>
      <c r="H10" s="35"/>
      <c r="I10" s="35"/>
      <c r="J10" s="35"/>
      <c r="K10" s="35"/>
    </row>
    <row r="11" spans="1:11" ht="26.45" customHeight="1" x14ac:dyDescent="0.2">
      <c r="A11" s="66">
        <v>4</v>
      </c>
      <c r="B11" s="31" t="s">
        <v>2639</v>
      </c>
      <c r="C11" s="35">
        <v>5000</v>
      </c>
      <c r="D11" s="35">
        <v>2500</v>
      </c>
      <c r="E11" s="35">
        <v>1300</v>
      </c>
      <c r="F11" s="71">
        <v>1</v>
      </c>
      <c r="G11" s="133">
        <v>1</v>
      </c>
      <c r="H11" s="35"/>
      <c r="I11" s="35"/>
      <c r="J11" s="35"/>
      <c r="K11" s="35"/>
    </row>
    <row r="12" spans="1:11" ht="43.9" customHeight="1" x14ac:dyDescent="0.2">
      <c r="A12" s="66">
        <v>5</v>
      </c>
      <c r="B12" s="31" t="s">
        <v>2640</v>
      </c>
      <c r="C12" s="35">
        <v>4000</v>
      </c>
      <c r="D12" s="35">
        <v>2100</v>
      </c>
      <c r="E12" s="35">
        <v>1100</v>
      </c>
      <c r="F12" s="71">
        <v>1</v>
      </c>
      <c r="G12" s="133">
        <v>1</v>
      </c>
      <c r="H12" s="35"/>
      <c r="I12" s="35"/>
      <c r="J12" s="35"/>
      <c r="K12" s="35"/>
    </row>
    <row r="13" spans="1:11" ht="26.45" customHeight="1" x14ac:dyDescent="0.2">
      <c r="A13" s="66">
        <v>6</v>
      </c>
      <c r="B13" s="31" t="s">
        <v>2641</v>
      </c>
      <c r="C13" s="36"/>
      <c r="D13" s="36"/>
      <c r="E13" s="36"/>
      <c r="F13" s="35"/>
      <c r="G13" s="133"/>
      <c r="H13" s="35"/>
      <c r="I13" s="35"/>
      <c r="J13" s="35"/>
      <c r="K13" s="35"/>
    </row>
    <row r="14" spans="1:11" ht="26.45" customHeight="1" x14ac:dyDescent="0.2">
      <c r="A14" s="36"/>
      <c r="B14" s="34" t="s">
        <v>2642</v>
      </c>
      <c r="C14" s="35">
        <v>9000</v>
      </c>
      <c r="D14" s="35">
        <v>4500</v>
      </c>
      <c r="E14" s="35">
        <v>2300</v>
      </c>
      <c r="F14" s="71">
        <v>1</v>
      </c>
      <c r="G14" s="133">
        <v>1</v>
      </c>
      <c r="H14" s="36"/>
      <c r="I14" s="36"/>
      <c r="J14" s="36"/>
      <c r="K14" s="36"/>
    </row>
    <row r="15" spans="1:11" ht="26.45" customHeight="1" x14ac:dyDescent="0.2">
      <c r="A15" s="36"/>
      <c r="B15" s="34" t="s">
        <v>2643</v>
      </c>
      <c r="C15" s="35">
        <v>7000</v>
      </c>
      <c r="D15" s="35">
        <v>3500</v>
      </c>
      <c r="E15" s="35">
        <v>1900</v>
      </c>
      <c r="F15" s="71">
        <v>1</v>
      </c>
      <c r="G15" s="133">
        <v>1</v>
      </c>
      <c r="H15" s="35"/>
      <c r="I15" s="35"/>
      <c r="J15" s="35"/>
      <c r="K15" s="35"/>
    </row>
    <row r="16" spans="1:11" ht="26.45" customHeight="1" x14ac:dyDescent="0.2">
      <c r="A16" s="36"/>
      <c r="B16" s="34" t="s">
        <v>2644</v>
      </c>
      <c r="C16" s="35">
        <v>8000</v>
      </c>
      <c r="D16" s="35">
        <v>4100</v>
      </c>
      <c r="E16" s="35">
        <v>2200</v>
      </c>
      <c r="F16" s="71">
        <v>1</v>
      </c>
      <c r="G16" s="133">
        <v>1</v>
      </c>
      <c r="H16" s="35"/>
      <c r="I16" s="35"/>
      <c r="J16" s="35"/>
      <c r="K16" s="35"/>
    </row>
    <row r="17" spans="1:11" ht="26.45" customHeight="1" x14ac:dyDescent="0.2">
      <c r="A17" s="66">
        <v>7</v>
      </c>
      <c r="B17" s="31" t="s">
        <v>2645</v>
      </c>
      <c r="C17" s="36"/>
      <c r="D17" s="36"/>
      <c r="E17" s="36"/>
      <c r="F17" s="35"/>
      <c r="G17" s="133"/>
      <c r="H17" s="35"/>
      <c r="I17" s="35"/>
      <c r="J17" s="35"/>
      <c r="K17" s="35"/>
    </row>
    <row r="18" spans="1:11" ht="26.45" customHeight="1" x14ac:dyDescent="0.2">
      <c r="A18" s="36"/>
      <c r="B18" s="34" t="s">
        <v>2646</v>
      </c>
      <c r="C18" s="35">
        <v>6000</v>
      </c>
      <c r="D18" s="35">
        <v>3200</v>
      </c>
      <c r="E18" s="35">
        <v>1700</v>
      </c>
      <c r="F18" s="71">
        <v>1</v>
      </c>
      <c r="G18" s="133">
        <v>1</v>
      </c>
      <c r="H18" s="35"/>
      <c r="I18" s="35"/>
      <c r="J18" s="35"/>
      <c r="K18" s="35"/>
    </row>
    <row r="19" spans="1:11" ht="26.45" customHeight="1" x14ac:dyDescent="0.2">
      <c r="A19" s="36"/>
      <c r="B19" s="34" t="s">
        <v>2647</v>
      </c>
      <c r="C19" s="35">
        <v>5000</v>
      </c>
      <c r="D19" s="35">
        <v>2500</v>
      </c>
      <c r="E19" s="35">
        <v>1300</v>
      </c>
      <c r="F19" s="71">
        <v>1</v>
      </c>
      <c r="G19" s="133">
        <v>1</v>
      </c>
      <c r="H19" s="35"/>
      <c r="I19" s="35"/>
      <c r="J19" s="35"/>
      <c r="K19" s="35"/>
    </row>
    <row r="20" spans="1:11" ht="26.45" customHeight="1" x14ac:dyDescent="0.2">
      <c r="A20" s="66">
        <v>8</v>
      </c>
      <c r="B20" s="31" t="s">
        <v>2648</v>
      </c>
      <c r="C20" s="35">
        <v>5000</v>
      </c>
      <c r="D20" s="35">
        <v>2500</v>
      </c>
      <c r="E20" s="35">
        <v>1300</v>
      </c>
      <c r="F20" s="71">
        <v>1</v>
      </c>
      <c r="G20" s="133">
        <v>1</v>
      </c>
      <c r="H20" s="36"/>
      <c r="I20" s="36"/>
      <c r="J20" s="36"/>
      <c r="K20" s="36"/>
    </row>
    <row r="21" spans="1:11" ht="26.45" customHeight="1" x14ac:dyDescent="0.2">
      <c r="A21" s="66">
        <v>9</v>
      </c>
      <c r="B21" s="31" t="s">
        <v>2649</v>
      </c>
      <c r="C21" s="36"/>
      <c r="D21" s="36"/>
      <c r="E21" s="36"/>
      <c r="F21" s="35"/>
      <c r="G21" s="133"/>
      <c r="H21" s="35"/>
      <c r="I21" s="35"/>
      <c r="J21" s="35"/>
      <c r="K21" s="35"/>
    </row>
    <row r="22" spans="1:11" ht="26.45" customHeight="1" x14ac:dyDescent="0.2">
      <c r="A22" s="36"/>
      <c r="B22" s="34" t="s">
        <v>2650</v>
      </c>
      <c r="C22" s="35">
        <v>4000</v>
      </c>
      <c r="D22" s="35">
        <v>2100</v>
      </c>
      <c r="E22" s="35">
        <v>1100</v>
      </c>
      <c r="F22" s="71">
        <v>1</v>
      </c>
      <c r="G22" s="133">
        <v>1</v>
      </c>
      <c r="H22" s="35"/>
      <c r="I22" s="35"/>
      <c r="J22" s="35"/>
      <c r="K22" s="35"/>
    </row>
    <row r="23" spans="1:11" ht="26.45" customHeight="1" x14ac:dyDescent="0.2">
      <c r="A23" s="66">
        <v>10</v>
      </c>
      <c r="B23" s="31" t="s">
        <v>2651</v>
      </c>
      <c r="C23" s="36"/>
      <c r="D23" s="36"/>
      <c r="E23" s="36"/>
      <c r="F23" s="35"/>
      <c r="G23" s="133"/>
      <c r="H23" s="35"/>
      <c r="I23" s="35"/>
      <c r="J23" s="35"/>
      <c r="K23" s="35"/>
    </row>
    <row r="24" spans="1:11" ht="26.45" customHeight="1" x14ac:dyDescent="0.2">
      <c r="A24" s="36"/>
      <c r="B24" s="34" t="s">
        <v>2652</v>
      </c>
      <c r="C24" s="35">
        <v>4000</v>
      </c>
      <c r="D24" s="35">
        <v>2100</v>
      </c>
      <c r="E24" s="35">
        <v>1100</v>
      </c>
      <c r="F24" s="71">
        <v>1</v>
      </c>
      <c r="G24" s="133">
        <v>1</v>
      </c>
      <c r="H24" s="35"/>
      <c r="I24" s="35"/>
      <c r="J24" s="35"/>
      <c r="K24" s="35"/>
    </row>
    <row r="25" spans="1:11" ht="26.45" customHeight="1" x14ac:dyDescent="0.2">
      <c r="A25" s="36"/>
      <c r="B25" s="34" t="s">
        <v>2653</v>
      </c>
      <c r="C25" s="35">
        <v>4000</v>
      </c>
      <c r="D25" s="35">
        <v>2100</v>
      </c>
      <c r="E25" s="35">
        <v>1100</v>
      </c>
      <c r="F25" s="71">
        <v>1</v>
      </c>
      <c r="G25" s="133">
        <v>1</v>
      </c>
      <c r="H25" s="36"/>
      <c r="I25" s="36"/>
      <c r="J25" s="36"/>
      <c r="K25" s="36"/>
    </row>
    <row r="26" spans="1:11" ht="26.45" customHeight="1" x14ac:dyDescent="0.2">
      <c r="A26" s="36"/>
      <c r="B26" s="34" t="s">
        <v>2654</v>
      </c>
      <c r="C26" s="35">
        <v>4000</v>
      </c>
      <c r="D26" s="35">
        <v>2100</v>
      </c>
      <c r="E26" s="35">
        <v>1100</v>
      </c>
      <c r="F26" s="71">
        <v>1</v>
      </c>
      <c r="G26" s="133">
        <v>1</v>
      </c>
      <c r="H26" s="35"/>
      <c r="I26" s="35"/>
      <c r="J26" s="35"/>
      <c r="K26" s="35"/>
    </row>
    <row r="27" spans="1:11" ht="26.45" customHeight="1" x14ac:dyDescent="0.2">
      <c r="A27" s="36"/>
      <c r="B27" s="34" t="s">
        <v>2655</v>
      </c>
      <c r="C27" s="35">
        <v>4000</v>
      </c>
      <c r="D27" s="35">
        <v>2100</v>
      </c>
      <c r="E27" s="35">
        <v>1100</v>
      </c>
      <c r="F27" s="71">
        <v>1</v>
      </c>
      <c r="G27" s="133">
        <v>1</v>
      </c>
      <c r="H27" s="35"/>
      <c r="I27" s="35"/>
      <c r="J27" s="35"/>
      <c r="K27" s="35"/>
    </row>
    <row r="28" spans="1:11" ht="26.45" customHeight="1" x14ac:dyDescent="0.2">
      <c r="A28" s="66">
        <v>11</v>
      </c>
      <c r="B28" s="31" t="s">
        <v>29</v>
      </c>
      <c r="C28" s="36"/>
      <c r="D28" s="36"/>
      <c r="E28" s="36"/>
      <c r="F28" s="35"/>
      <c r="G28" s="133"/>
      <c r="H28" s="35"/>
      <c r="I28" s="35"/>
      <c r="J28" s="35"/>
      <c r="K28" s="35"/>
    </row>
    <row r="29" spans="1:11" ht="26.45" customHeight="1" x14ac:dyDescent="0.2">
      <c r="A29" s="36"/>
      <c r="B29" s="34" t="s">
        <v>2656</v>
      </c>
      <c r="C29" s="35">
        <v>4000</v>
      </c>
      <c r="D29" s="35">
        <v>2100</v>
      </c>
      <c r="E29" s="35">
        <v>1100</v>
      </c>
      <c r="F29" s="71">
        <v>1</v>
      </c>
      <c r="G29" s="133">
        <v>1</v>
      </c>
      <c r="H29" s="35"/>
      <c r="I29" s="35"/>
      <c r="J29" s="35"/>
      <c r="K29" s="35"/>
    </row>
    <row r="30" spans="1:11" ht="26.45" customHeight="1" x14ac:dyDescent="0.2">
      <c r="A30" s="36"/>
      <c r="B30" s="34" t="s">
        <v>2657</v>
      </c>
      <c r="C30" s="35">
        <v>4000</v>
      </c>
      <c r="D30" s="35">
        <v>2100</v>
      </c>
      <c r="E30" s="35">
        <v>1100</v>
      </c>
      <c r="F30" s="71">
        <v>1</v>
      </c>
      <c r="G30" s="133">
        <v>1</v>
      </c>
      <c r="H30" s="35"/>
      <c r="I30" s="35"/>
      <c r="J30" s="35"/>
      <c r="K30" s="35"/>
    </row>
    <row r="31" spans="1:11" ht="26.45" customHeight="1" x14ac:dyDescent="0.2">
      <c r="A31" s="36"/>
      <c r="B31" s="34" t="s">
        <v>2658</v>
      </c>
      <c r="C31" s="35">
        <v>4000</v>
      </c>
      <c r="D31" s="35">
        <v>2100</v>
      </c>
      <c r="E31" s="35">
        <v>1100</v>
      </c>
      <c r="F31" s="71">
        <v>1</v>
      </c>
      <c r="G31" s="133">
        <v>1</v>
      </c>
      <c r="H31" s="35"/>
      <c r="I31" s="35"/>
      <c r="J31" s="35"/>
      <c r="K31" s="35"/>
    </row>
    <row r="32" spans="1:11" ht="26.45" customHeight="1" x14ac:dyDescent="0.2">
      <c r="A32" s="36"/>
      <c r="B32" s="34" t="s">
        <v>2659</v>
      </c>
      <c r="C32" s="35">
        <v>4000</v>
      </c>
      <c r="D32" s="35">
        <v>2100</v>
      </c>
      <c r="E32" s="35">
        <v>1100</v>
      </c>
      <c r="F32" s="71">
        <v>1</v>
      </c>
      <c r="G32" s="133">
        <v>1</v>
      </c>
      <c r="H32" s="35"/>
      <c r="I32" s="35"/>
      <c r="J32" s="35"/>
      <c r="K32" s="35"/>
    </row>
    <row r="33" spans="1:11" ht="26.45" customHeight="1" x14ac:dyDescent="0.2">
      <c r="A33" s="66">
        <v>12</v>
      </c>
      <c r="B33" s="31" t="s">
        <v>2660</v>
      </c>
      <c r="C33" s="36"/>
      <c r="D33" s="36"/>
      <c r="E33" s="36"/>
      <c r="F33" s="35"/>
      <c r="G33" s="133"/>
      <c r="H33" s="35"/>
      <c r="I33" s="35"/>
      <c r="J33" s="35"/>
      <c r="K33" s="35"/>
    </row>
    <row r="34" spans="1:11" ht="26.45" customHeight="1" x14ac:dyDescent="0.2">
      <c r="A34" s="36"/>
      <c r="B34" s="34" t="s">
        <v>2661</v>
      </c>
      <c r="C34" s="35">
        <v>3000</v>
      </c>
      <c r="D34" s="35">
        <v>1500</v>
      </c>
      <c r="E34" s="40">
        <v>800</v>
      </c>
      <c r="F34" s="71">
        <v>1</v>
      </c>
      <c r="G34" s="133">
        <v>1</v>
      </c>
      <c r="H34" s="35"/>
      <c r="I34" s="35"/>
      <c r="J34" s="35"/>
      <c r="K34" s="35"/>
    </row>
    <row r="35" spans="1:11" ht="26.45" customHeight="1" x14ac:dyDescent="0.2">
      <c r="A35" s="36"/>
      <c r="B35" s="34" t="s">
        <v>2662</v>
      </c>
      <c r="C35" s="35">
        <v>3000</v>
      </c>
      <c r="D35" s="35">
        <v>1500</v>
      </c>
      <c r="E35" s="40">
        <v>800</v>
      </c>
      <c r="F35" s="71">
        <v>1</v>
      </c>
      <c r="G35" s="133">
        <v>1</v>
      </c>
      <c r="H35" s="35"/>
      <c r="I35" s="35"/>
      <c r="J35" s="35"/>
      <c r="K35" s="35"/>
    </row>
    <row r="36" spans="1:11" ht="26.45" customHeight="1" x14ac:dyDescent="0.2">
      <c r="A36" s="36"/>
      <c r="B36" s="34" t="s">
        <v>2663</v>
      </c>
      <c r="C36" s="35">
        <v>3000</v>
      </c>
      <c r="D36" s="35">
        <v>1500</v>
      </c>
      <c r="E36" s="40">
        <v>800</v>
      </c>
      <c r="F36" s="71">
        <v>1</v>
      </c>
      <c r="G36" s="133">
        <v>1</v>
      </c>
      <c r="H36" s="35"/>
      <c r="I36" s="35"/>
      <c r="J36" s="35"/>
      <c r="K36" s="35"/>
    </row>
    <row r="37" spans="1:11" ht="26.45" customHeight="1" x14ac:dyDescent="0.2">
      <c r="A37" s="36"/>
      <c r="B37" s="34" t="s">
        <v>2664</v>
      </c>
      <c r="C37" s="35">
        <v>3000</v>
      </c>
      <c r="D37" s="35">
        <v>1500</v>
      </c>
      <c r="E37" s="40">
        <v>800</v>
      </c>
      <c r="F37" s="71">
        <v>1</v>
      </c>
      <c r="G37" s="133">
        <v>1</v>
      </c>
      <c r="H37" s="35"/>
      <c r="I37" s="35"/>
      <c r="J37" s="35"/>
      <c r="K37" s="35"/>
    </row>
    <row r="38" spans="1:11" ht="26.45" customHeight="1" x14ac:dyDescent="0.2">
      <c r="A38" s="66">
        <v>13</v>
      </c>
      <c r="B38" s="31" t="s">
        <v>77</v>
      </c>
      <c r="C38" s="36"/>
      <c r="D38" s="36"/>
      <c r="E38" s="36"/>
      <c r="F38" s="35"/>
      <c r="G38" s="133"/>
      <c r="H38" s="35"/>
      <c r="I38" s="35"/>
      <c r="J38" s="35"/>
      <c r="K38" s="35"/>
    </row>
    <row r="39" spans="1:11" ht="26.45" customHeight="1" x14ac:dyDescent="0.2">
      <c r="A39" s="36"/>
      <c r="B39" s="34" t="s">
        <v>78</v>
      </c>
      <c r="C39" s="35">
        <v>3000</v>
      </c>
      <c r="D39" s="36"/>
      <c r="E39" s="36"/>
      <c r="F39" s="71">
        <v>1</v>
      </c>
      <c r="G39" s="133">
        <v>1</v>
      </c>
      <c r="H39" s="35"/>
      <c r="I39" s="35"/>
      <c r="J39" s="35"/>
      <c r="K39" s="35"/>
    </row>
    <row r="40" spans="1:11" ht="26.45" customHeight="1" x14ac:dyDescent="0.2">
      <c r="A40" s="36"/>
      <c r="B40" s="34" t="s">
        <v>539</v>
      </c>
      <c r="C40" s="35">
        <v>2000</v>
      </c>
      <c r="D40" s="36"/>
      <c r="E40" s="36"/>
      <c r="F40" s="71">
        <v>1</v>
      </c>
      <c r="G40" s="133">
        <v>1</v>
      </c>
      <c r="H40" s="41"/>
      <c r="I40" s="41"/>
      <c r="J40" s="41"/>
      <c r="K40" s="41"/>
    </row>
    <row r="41" spans="1:11" ht="26.45" customHeight="1" x14ac:dyDescent="0.2">
      <c r="A41" s="36"/>
      <c r="B41" s="34" t="s">
        <v>80</v>
      </c>
      <c r="C41" s="40">
        <v>800</v>
      </c>
      <c r="D41" s="36"/>
      <c r="E41" s="36"/>
      <c r="F41" s="71">
        <v>1</v>
      </c>
      <c r="G41" s="133">
        <v>1</v>
      </c>
      <c r="H41" s="41"/>
      <c r="I41" s="41"/>
      <c r="J41" s="41"/>
      <c r="K41" s="41"/>
    </row>
  </sheetData>
  <autoFilter ref="A3:K3" xr:uid="{2A1AD4D0-E4A4-426A-8986-2FE4C223C1F2}"/>
  <mergeCells count="10">
    <mergeCell ref="G2:G3"/>
    <mergeCell ref="H2:H3"/>
    <mergeCell ref="I2:I3"/>
    <mergeCell ref="J2:J3"/>
    <mergeCell ref="K2:K3"/>
    <mergeCell ref="A1:E1"/>
    <mergeCell ref="A2:A3"/>
    <mergeCell ref="B2:B3"/>
    <mergeCell ref="C2:E2"/>
    <mergeCell ref="F2:F3"/>
  </mergeCells>
  <pageMargins left="0.70866141732283472" right="0.35433070866141736" top="0.55118110236220474" bottom="0.55118110236220474" header="0.31496062992125984" footer="0.31496062992125984"/>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L146"/>
  <sheetViews>
    <sheetView tabSelected="1" topLeftCell="A127" zoomScale="70" zoomScaleNormal="70" workbookViewId="0">
      <selection activeCell="T10" sqref="T10"/>
    </sheetView>
  </sheetViews>
  <sheetFormatPr defaultColWidth="8.875" defaultRowHeight="16.5" x14ac:dyDescent="0.25"/>
  <cols>
    <col min="1" max="1" width="6.75" style="28" customWidth="1"/>
    <col min="2" max="2" width="58.375" style="28" customWidth="1"/>
    <col min="3" max="5" width="9.75" style="28" hidden="1" customWidth="1"/>
    <col min="6" max="6" width="17.125" style="28" hidden="1" customWidth="1"/>
    <col min="7" max="7" width="17.125" style="134" customWidth="1"/>
    <col min="8" max="8" width="17.125" style="270" hidden="1" customWidth="1"/>
    <col min="9" max="9" width="17.125" style="271" hidden="1" customWidth="1"/>
    <col min="10" max="10" width="17.125" style="273" hidden="1" customWidth="1"/>
    <col min="11" max="11" width="16.875" style="272" hidden="1" customWidth="1"/>
    <col min="12" max="16384" width="8.875" style="28"/>
  </cols>
  <sheetData>
    <row r="1" spans="1:11" ht="28.15" customHeight="1" x14ac:dyDescent="0.2">
      <c r="A1" s="373" t="s">
        <v>2665</v>
      </c>
      <c r="B1" s="373"/>
      <c r="C1" s="373"/>
      <c r="D1" s="373"/>
      <c r="E1" s="373"/>
      <c r="F1" s="73"/>
      <c r="G1" s="141"/>
      <c r="H1" s="194"/>
      <c r="I1" s="105"/>
      <c r="J1" s="76"/>
      <c r="K1" s="105"/>
    </row>
    <row r="2" spans="1:11" ht="32.1" customHeight="1" x14ac:dyDescent="0.2">
      <c r="A2" s="349" t="s">
        <v>0</v>
      </c>
      <c r="B2" s="350" t="s">
        <v>1</v>
      </c>
      <c r="C2" s="349" t="s">
        <v>2846</v>
      </c>
      <c r="D2" s="349"/>
      <c r="E2" s="349"/>
      <c r="F2" s="349" t="s">
        <v>2839</v>
      </c>
      <c r="G2" s="351" t="s">
        <v>2843</v>
      </c>
      <c r="H2" s="376" t="s">
        <v>2851</v>
      </c>
      <c r="I2" s="392" t="s">
        <v>2840</v>
      </c>
      <c r="J2" s="392" t="s">
        <v>2841</v>
      </c>
      <c r="K2" s="349" t="s">
        <v>2850</v>
      </c>
    </row>
    <row r="3" spans="1:11" ht="32.1" customHeight="1" x14ac:dyDescent="0.2">
      <c r="A3" s="349"/>
      <c r="B3" s="350"/>
      <c r="C3" s="66" t="s">
        <v>3</v>
      </c>
      <c r="D3" s="66" t="s">
        <v>4</v>
      </c>
      <c r="E3" s="66" t="s">
        <v>5</v>
      </c>
      <c r="F3" s="349"/>
      <c r="G3" s="351"/>
      <c r="H3" s="376"/>
      <c r="I3" s="392"/>
      <c r="J3" s="392"/>
      <c r="K3" s="349"/>
    </row>
    <row r="4" spans="1:11" ht="27" customHeight="1" x14ac:dyDescent="0.2">
      <c r="A4" s="66">
        <v>1</v>
      </c>
      <c r="B4" s="31" t="s">
        <v>2414</v>
      </c>
      <c r="C4" s="36"/>
      <c r="D4" s="36"/>
      <c r="E4" s="36"/>
      <c r="F4" s="36"/>
      <c r="G4" s="136"/>
      <c r="H4" s="218"/>
      <c r="I4" s="265"/>
      <c r="J4" s="265"/>
      <c r="K4" s="266"/>
    </row>
    <row r="5" spans="1:11" ht="27" customHeight="1" x14ac:dyDescent="0.2">
      <c r="A5" s="66"/>
      <c r="B5" s="34" t="s">
        <v>2666</v>
      </c>
      <c r="C5" s="35">
        <v>12000</v>
      </c>
      <c r="D5" s="35">
        <v>6100</v>
      </c>
      <c r="E5" s="35">
        <v>3100</v>
      </c>
      <c r="F5" s="71">
        <v>1</v>
      </c>
      <c r="G5" s="133">
        <v>1</v>
      </c>
      <c r="H5" s="218"/>
      <c r="I5" s="241"/>
      <c r="J5" s="241"/>
      <c r="K5" s="263" t="s">
        <v>2881</v>
      </c>
    </row>
    <row r="6" spans="1:11" ht="43.9" customHeight="1" x14ac:dyDescent="0.2">
      <c r="A6" s="66"/>
      <c r="B6" s="34" t="s">
        <v>2667</v>
      </c>
      <c r="C6" s="35">
        <v>15000</v>
      </c>
      <c r="D6" s="35">
        <v>7500</v>
      </c>
      <c r="E6" s="35">
        <v>3800</v>
      </c>
      <c r="F6" s="71">
        <v>1</v>
      </c>
      <c r="G6" s="133">
        <v>1</v>
      </c>
      <c r="H6" s="218"/>
      <c r="I6" s="265"/>
      <c r="J6" s="265"/>
      <c r="K6" s="263" t="s">
        <v>2882</v>
      </c>
    </row>
    <row r="7" spans="1:11" ht="27" customHeight="1" x14ac:dyDescent="0.2">
      <c r="A7" s="66"/>
      <c r="B7" s="34" t="s">
        <v>2668</v>
      </c>
      <c r="C7" s="35">
        <v>12000</v>
      </c>
      <c r="D7" s="35">
        <v>6100</v>
      </c>
      <c r="E7" s="35">
        <v>3100</v>
      </c>
      <c r="F7" s="71">
        <v>1</v>
      </c>
      <c r="G7" s="133">
        <v>1</v>
      </c>
      <c r="H7" s="218"/>
      <c r="I7" s="241"/>
      <c r="J7" s="241"/>
      <c r="K7" s="263" t="s">
        <v>2883</v>
      </c>
    </row>
    <row r="8" spans="1:11" ht="27" customHeight="1" x14ac:dyDescent="0.2">
      <c r="A8" s="66"/>
      <c r="B8" s="34" t="s">
        <v>2669</v>
      </c>
      <c r="C8" s="35">
        <v>8000</v>
      </c>
      <c r="D8" s="35">
        <v>4100</v>
      </c>
      <c r="E8" s="35">
        <v>2100</v>
      </c>
      <c r="F8" s="71">
        <v>1</v>
      </c>
      <c r="G8" s="133">
        <v>1</v>
      </c>
      <c r="H8" s="218"/>
      <c r="I8" s="241"/>
      <c r="J8" s="241"/>
      <c r="K8" s="263" t="s">
        <v>2884</v>
      </c>
    </row>
    <row r="9" spans="1:11" ht="27" customHeight="1" x14ac:dyDescent="0.2">
      <c r="A9" s="66"/>
      <c r="B9" s="34" t="s">
        <v>2670</v>
      </c>
      <c r="C9" s="35">
        <v>12000</v>
      </c>
      <c r="D9" s="35">
        <v>6000</v>
      </c>
      <c r="E9" s="35">
        <v>3000</v>
      </c>
      <c r="F9" s="71">
        <v>1</v>
      </c>
      <c r="G9" s="133">
        <v>1</v>
      </c>
      <c r="H9" s="218"/>
      <c r="I9" s="265"/>
      <c r="J9" s="265"/>
      <c r="K9" s="263" t="s">
        <v>2885</v>
      </c>
    </row>
    <row r="10" spans="1:11" ht="27" customHeight="1" x14ac:dyDescent="0.2">
      <c r="A10" s="66"/>
      <c r="B10" s="34" t="s">
        <v>2671</v>
      </c>
      <c r="C10" s="35">
        <v>15000</v>
      </c>
      <c r="D10" s="35">
        <v>7500</v>
      </c>
      <c r="E10" s="35">
        <v>3800</v>
      </c>
      <c r="F10" s="71">
        <v>1</v>
      </c>
      <c r="G10" s="133">
        <v>1</v>
      </c>
      <c r="H10" s="218"/>
      <c r="I10" s="241"/>
      <c r="J10" s="241"/>
      <c r="K10" s="262"/>
    </row>
    <row r="11" spans="1:11" ht="27" customHeight="1" x14ac:dyDescent="0.2">
      <c r="A11" s="66"/>
      <c r="B11" s="34" t="s">
        <v>2672</v>
      </c>
      <c r="C11" s="35">
        <v>17000</v>
      </c>
      <c r="D11" s="35">
        <v>8600</v>
      </c>
      <c r="E11" s="35">
        <v>4400</v>
      </c>
      <c r="F11" s="71">
        <v>1</v>
      </c>
      <c r="G11" s="133">
        <v>1</v>
      </c>
      <c r="H11" s="218"/>
      <c r="I11" s="241"/>
      <c r="J11" s="241"/>
      <c r="K11" s="263" t="s">
        <v>2886</v>
      </c>
    </row>
    <row r="12" spans="1:11" ht="27" customHeight="1" x14ac:dyDescent="0.2">
      <c r="A12" s="66"/>
      <c r="B12" s="34" t="s">
        <v>2673</v>
      </c>
      <c r="C12" s="35">
        <v>20000</v>
      </c>
      <c r="D12" s="35">
        <v>10100</v>
      </c>
      <c r="E12" s="35">
        <v>5100</v>
      </c>
      <c r="F12" s="71">
        <v>1.2</v>
      </c>
      <c r="G12" s="133">
        <v>1.2</v>
      </c>
      <c r="H12" s="218"/>
      <c r="I12" s="241"/>
      <c r="J12" s="241"/>
      <c r="K12" s="263" t="s">
        <v>2887</v>
      </c>
    </row>
    <row r="13" spans="1:11" ht="27" customHeight="1" x14ac:dyDescent="0.2">
      <c r="A13" s="66"/>
      <c r="B13" s="34" t="s">
        <v>2674</v>
      </c>
      <c r="C13" s="35">
        <v>23000</v>
      </c>
      <c r="D13" s="35">
        <v>11600</v>
      </c>
      <c r="E13" s="35">
        <v>5800</v>
      </c>
      <c r="F13" s="71">
        <v>1.2</v>
      </c>
      <c r="G13" s="133">
        <v>1.2</v>
      </c>
      <c r="H13" s="218"/>
      <c r="I13" s="241"/>
      <c r="J13" s="241"/>
      <c r="K13" s="263">
        <v>40000</v>
      </c>
    </row>
    <row r="14" spans="1:11" ht="27" customHeight="1" x14ac:dyDescent="0.2">
      <c r="A14" s="66"/>
      <c r="B14" s="34" t="s">
        <v>2675</v>
      </c>
      <c r="C14" s="35">
        <v>16000</v>
      </c>
      <c r="D14" s="35">
        <v>8100</v>
      </c>
      <c r="E14" s="35">
        <v>4100</v>
      </c>
      <c r="F14" s="71">
        <v>1</v>
      </c>
      <c r="G14" s="133">
        <v>1</v>
      </c>
      <c r="H14" s="218"/>
      <c r="I14" s="265"/>
      <c r="J14" s="265"/>
      <c r="K14" s="263" t="s">
        <v>2888</v>
      </c>
    </row>
    <row r="15" spans="1:11" ht="27" customHeight="1" x14ac:dyDescent="0.2">
      <c r="A15" s="66">
        <v>2</v>
      </c>
      <c r="B15" s="31" t="s">
        <v>1551</v>
      </c>
      <c r="C15" s="36"/>
      <c r="D15" s="36"/>
      <c r="E15" s="36"/>
      <c r="F15" s="71"/>
      <c r="G15" s="133"/>
      <c r="H15" s="218"/>
      <c r="I15" s="241"/>
      <c r="J15" s="241"/>
      <c r="K15" s="263"/>
    </row>
    <row r="16" spans="1:11" ht="27" customHeight="1" x14ac:dyDescent="0.2">
      <c r="A16" s="66"/>
      <c r="B16" s="34" t="s">
        <v>2676</v>
      </c>
      <c r="C16" s="35">
        <v>20000</v>
      </c>
      <c r="D16" s="35">
        <v>10100</v>
      </c>
      <c r="E16" s="35">
        <v>5100</v>
      </c>
      <c r="F16" s="71">
        <v>1</v>
      </c>
      <c r="G16" s="133">
        <v>1</v>
      </c>
      <c r="H16" s="218"/>
      <c r="I16" s="241"/>
      <c r="J16" s="241"/>
      <c r="K16" s="263">
        <v>40000</v>
      </c>
    </row>
    <row r="17" spans="1:11" ht="27" customHeight="1" x14ac:dyDescent="0.2">
      <c r="A17" s="66"/>
      <c r="B17" s="34" t="s">
        <v>2677</v>
      </c>
      <c r="C17" s="35">
        <v>23000</v>
      </c>
      <c r="D17" s="35">
        <v>11600</v>
      </c>
      <c r="E17" s="35">
        <v>5800</v>
      </c>
      <c r="F17" s="71">
        <v>1.2</v>
      </c>
      <c r="G17" s="133">
        <v>1.2</v>
      </c>
      <c r="H17" s="218"/>
      <c r="I17" s="241"/>
      <c r="J17" s="241"/>
      <c r="K17" s="263">
        <v>40000</v>
      </c>
    </row>
    <row r="18" spans="1:11" ht="43.9" customHeight="1" x14ac:dyDescent="0.2">
      <c r="A18" s="66"/>
      <c r="B18" s="34" t="s">
        <v>2678</v>
      </c>
      <c r="C18" s="35">
        <v>20000</v>
      </c>
      <c r="D18" s="35">
        <v>10100</v>
      </c>
      <c r="E18" s="35">
        <v>5100</v>
      </c>
      <c r="F18" s="71">
        <v>1</v>
      </c>
      <c r="G18" s="133">
        <v>1</v>
      </c>
      <c r="H18" s="218"/>
      <c r="I18" s="241"/>
      <c r="J18" s="241"/>
      <c r="K18" s="263">
        <v>35000</v>
      </c>
    </row>
    <row r="19" spans="1:11" ht="27" customHeight="1" x14ac:dyDescent="0.2">
      <c r="A19" s="66">
        <v>3</v>
      </c>
      <c r="B19" s="31" t="s">
        <v>2679</v>
      </c>
      <c r="C19" s="36"/>
      <c r="D19" s="36"/>
      <c r="E19" s="36"/>
      <c r="F19" s="71"/>
      <c r="G19" s="133"/>
      <c r="H19" s="218"/>
      <c r="I19" s="241"/>
      <c r="J19" s="241"/>
      <c r="K19" s="261"/>
    </row>
    <row r="20" spans="1:11" ht="27" customHeight="1" x14ac:dyDescent="0.2">
      <c r="A20" s="66"/>
      <c r="B20" s="34" t="s">
        <v>2680</v>
      </c>
      <c r="C20" s="35">
        <v>12000</v>
      </c>
      <c r="D20" s="35">
        <v>6100</v>
      </c>
      <c r="E20" s="35">
        <v>3100</v>
      </c>
      <c r="F20" s="71">
        <v>1</v>
      </c>
      <c r="G20" s="133">
        <v>1</v>
      </c>
      <c r="H20" s="218"/>
      <c r="I20" s="265"/>
      <c r="J20" s="265"/>
      <c r="K20" s="263" t="s">
        <v>2889</v>
      </c>
    </row>
    <row r="21" spans="1:11" ht="27" customHeight="1" x14ac:dyDescent="0.2">
      <c r="A21" s="66">
        <v>4</v>
      </c>
      <c r="B21" s="31" t="s">
        <v>2681</v>
      </c>
      <c r="C21" s="36"/>
      <c r="D21" s="36"/>
      <c r="E21" s="36"/>
      <c r="F21" s="71"/>
      <c r="G21" s="133"/>
      <c r="H21" s="218"/>
      <c r="I21" s="241"/>
      <c r="J21" s="241"/>
      <c r="K21" s="261"/>
    </row>
    <row r="22" spans="1:11" ht="27" customHeight="1" x14ac:dyDescent="0.2">
      <c r="A22" s="66"/>
      <c r="B22" s="34" t="s">
        <v>2682</v>
      </c>
      <c r="C22" s="35">
        <v>5000</v>
      </c>
      <c r="D22" s="35">
        <v>2500</v>
      </c>
      <c r="E22" s="35">
        <v>1300</v>
      </c>
      <c r="F22" s="71">
        <v>1</v>
      </c>
      <c r="G22" s="133">
        <v>1</v>
      </c>
      <c r="H22" s="218"/>
      <c r="I22" s="241"/>
      <c r="J22" s="241"/>
      <c r="K22" s="263" t="s">
        <v>2890</v>
      </c>
    </row>
    <row r="23" spans="1:11" ht="27" customHeight="1" x14ac:dyDescent="0.2">
      <c r="A23" s="66">
        <v>5</v>
      </c>
      <c r="B23" s="31" t="s">
        <v>2683</v>
      </c>
      <c r="C23" s="35">
        <v>5000</v>
      </c>
      <c r="D23" s="35">
        <v>2500</v>
      </c>
      <c r="E23" s="35">
        <v>1300</v>
      </c>
      <c r="F23" s="71">
        <v>1</v>
      </c>
      <c r="G23" s="133">
        <v>1</v>
      </c>
      <c r="H23" s="218"/>
      <c r="I23" s="241"/>
      <c r="J23" s="241"/>
      <c r="K23" s="263" t="s">
        <v>2891</v>
      </c>
    </row>
    <row r="24" spans="1:11" ht="27" customHeight="1" x14ac:dyDescent="0.2">
      <c r="A24" s="66"/>
      <c r="B24" s="34" t="s">
        <v>2684</v>
      </c>
      <c r="C24" s="35">
        <v>6000</v>
      </c>
      <c r="D24" s="35">
        <v>3100</v>
      </c>
      <c r="E24" s="35">
        <v>2100</v>
      </c>
      <c r="F24" s="71">
        <v>1</v>
      </c>
      <c r="G24" s="133">
        <v>1</v>
      </c>
      <c r="H24" s="218"/>
      <c r="I24" s="241"/>
      <c r="J24" s="241"/>
      <c r="K24" s="263" t="s">
        <v>2892</v>
      </c>
    </row>
    <row r="25" spans="1:11" ht="27" customHeight="1" x14ac:dyDescent="0.2">
      <c r="A25" s="66">
        <v>6</v>
      </c>
      <c r="B25" s="31" t="s">
        <v>2685</v>
      </c>
      <c r="C25" s="36"/>
      <c r="D25" s="36"/>
      <c r="E25" s="36"/>
      <c r="F25" s="81"/>
      <c r="G25" s="136"/>
      <c r="H25" s="218"/>
      <c r="I25" s="265"/>
      <c r="J25" s="265"/>
      <c r="K25" s="261"/>
    </row>
    <row r="26" spans="1:11" ht="27" customHeight="1" x14ac:dyDescent="0.2">
      <c r="A26" s="66"/>
      <c r="B26" s="34" t="s">
        <v>2686</v>
      </c>
      <c r="C26" s="35">
        <v>17000</v>
      </c>
      <c r="D26" s="35">
        <v>8600</v>
      </c>
      <c r="E26" s="35">
        <v>4300</v>
      </c>
      <c r="F26" s="71">
        <v>1</v>
      </c>
      <c r="G26" s="133">
        <v>1</v>
      </c>
      <c r="H26" s="218"/>
      <c r="I26" s="241"/>
      <c r="J26" s="241"/>
      <c r="K26" s="263">
        <v>22000</v>
      </c>
    </row>
    <row r="27" spans="1:11" ht="27" customHeight="1" x14ac:dyDescent="0.2">
      <c r="A27" s="66"/>
      <c r="B27" s="34" t="s">
        <v>2687</v>
      </c>
      <c r="C27" s="35">
        <v>12000</v>
      </c>
      <c r="D27" s="35">
        <v>6000</v>
      </c>
      <c r="E27" s="35">
        <v>3000</v>
      </c>
      <c r="F27" s="71">
        <v>1</v>
      </c>
      <c r="G27" s="133">
        <v>1</v>
      </c>
      <c r="H27" s="218"/>
      <c r="I27" s="241"/>
      <c r="J27" s="241"/>
      <c r="K27" s="263" t="s">
        <v>2893</v>
      </c>
    </row>
    <row r="28" spans="1:11" ht="43.9" customHeight="1" x14ac:dyDescent="0.2">
      <c r="A28" s="66"/>
      <c r="B28" s="34" t="s">
        <v>2688</v>
      </c>
      <c r="C28" s="35">
        <v>6000</v>
      </c>
      <c r="D28" s="35">
        <v>3000</v>
      </c>
      <c r="E28" s="35">
        <v>1600</v>
      </c>
      <c r="F28" s="71">
        <v>1</v>
      </c>
      <c r="G28" s="133">
        <v>1</v>
      </c>
      <c r="H28" s="218"/>
      <c r="I28" s="241"/>
      <c r="J28" s="241"/>
      <c r="K28" s="263"/>
    </row>
    <row r="29" spans="1:11" ht="27" customHeight="1" x14ac:dyDescent="0.2">
      <c r="A29" s="66"/>
      <c r="B29" s="34" t="s">
        <v>2689</v>
      </c>
      <c r="C29" s="35">
        <v>9000</v>
      </c>
      <c r="D29" s="35">
        <v>4500</v>
      </c>
      <c r="E29" s="35">
        <v>1800</v>
      </c>
      <c r="F29" s="71">
        <v>1</v>
      </c>
      <c r="G29" s="133">
        <v>1</v>
      </c>
      <c r="H29" s="218"/>
      <c r="I29" s="241"/>
      <c r="J29" s="241"/>
      <c r="K29" s="263">
        <v>13000</v>
      </c>
    </row>
    <row r="30" spans="1:11" ht="43.9" customHeight="1" x14ac:dyDescent="0.2">
      <c r="A30" s="66"/>
      <c r="B30" s="34" t="s">
        <v>2690</v>
      </c>
      <c r="C30" s="35">
        <v>6000</v>
      </c>
      <c r="D30" s="35">
        <v>3000</v>
      </c>
      <c r="E30" s="35">
        <v>1600</v>
      </c>
      <c r="F30" s="71">
        <v>1</v>
      </c>
      <c r="G30" s="133">
        <v>1</v>
      </c>
      <c r="H30" s="218"/>
      <c r="I30" s="241"/>
      <c r="J30" s="241"/>
      <c r="K30" s="263">
        <v>8500</v>
      </c>
    </row>
    <row r="31" spans="1:11" ht="27" customHeight="1" x14ac:dyDescent="0.2">
      <c r="A31" s="66">
        <v>7</v>
      </c>
      <c r="B31" s="31" t="s">
        <v>2691</v>
      </c>
      <c r="C31" s="36"/>
      <c r="D31" s="36"/>
      <c r="E31" s="36"/>
      <c r="F31" s="71"/>
      <c r="G31" s="133"/>
      <c r="H31" s="218"/>
      <c r="I31" s="241"/>
      <c r="J31" s="241"/>
      <c r="K31" s="263"/>
    </row>
    <row r="32" spans="1:11" ht="27" customHeight="1" x14ac:dyDescent="0.2">
      <c r="A32" s="66"/>
      <c r="B32" s="34" t="s">
        <v>2692</v>
      </c>
      <c r="C32" s="35">
        <v>10000</v>
      </c>
      <c r="D32" s="35">
        <v>5100</v>
      </c>
      <c r="E32" s="35">
        <v>2100</v>
      </c>
      <c r="F32" s="71">
        <v>1</v>
      </c>
      <c r="G32" s="133">
        <v>1</v>
      </c>
      <c r="H32" s="218"/>
      <c r="I32" s="241"/>
      <c r="J32" s="241"/>
      <c r="K32" s="263" t="s">
        <v>2894</v>
      </c>
    </row>
    <row r="33" spans="1:11" ht="27" customHeight="1" x14ac:dyDescent="0.2">
      <c r="A33" s="66">
        <v>8</v>
      </c>
      <c r="B33" s="31" t="s">
        <v>2693</v>
      </c>
      <c r="C33" s="36"/>
      <c r="D33" s="36"/>
      <c r="E33" s="36"/>
      <c r="F33" s="71"/>
      <c r="G33" s="133"/>
      <c r="H33" s="218"/>
      <c r="I33" s="241"/>
      <c r="J33" s="241"/>
      <c r="K33" s="261"/>
    </row>
    <row r="34" spans="1:11" ht="27" customHeight="1" x14ac:dyDescent="0.2">
      <c r="A34" s="66"/>
      <c r="B34" s="34" t="s">
        <v>2694</v>
      </c>
      <c r="C34" s="35">
        <v>17000</v>
      </c>
      <c r="D34" s="35">
        <v>8600</v>
      </c>
      <c r="E34" s="35">
        <v>4300</v>
      </c>
      <c r="F34" s="71">
        <v>1</v>
      </c>
      <c r="G34" s="133">
        <v>1</v>
      </c>
      <c r="H34" s="218"/>
      <c r="I34" s="241"/>
      <c r="J34" s="241"/>
      <c r="K34" s="263">
        <v>23000</v>
      </c>
    </row>
    <row r="35" spans="1:11" ht="27" customHeight="1" x14ac:dyDescent="0.2">
      <c r="A35" s="66"/>
      <c r="B35" s="34" t="s">
        <v>2695</v>
      </c>
      <c r="C35" s="35">
        <v>15000</v>
      </c>
      <c r="D35" s="35">
        <v>7500</v>
      </c>
      <c r="E35" s="35">
        <v>3000</v>
      </c>
      <c r="F35" s="71">
        <v>1</v>
      </c>
      <c r="G35" s="133">
        <v>1</v>
      </c>
      <c r="H35" s="218"/>
      <c r="I35" s="241"/>
      <c r="J35" s="241"/>
      <c r="K35" s="263" t="s">
        <v>2895</v>
      </c>
    </row>
    <row r="36" spans="1:11" ht="45.75" customHeight="1" x14ac:dyDescent="0.2">
      <c r="A36" s="66"/>
      <c r="B36" s="34" t="s">
        <v>2696</v>
      </c>
      <c r="C36" s="35">
        <v>17000</v>
      </c>
      <c r="D36" s="35">
        <v>8600</v>
      </c>
      <c r="E36" s="35">
        <v>3500</v>
      </c>
      <c r="F36" s="71">
        <v>1</v>
      </c>
      <c r="G36" s="133">
        <v>1</v>
      </c>
      <c r="H36" s="218">
        <f>21500/C36</f>
        <v>1.2647058823529411</v>
      </c>
      <c r="I36" s="241"/>
      <c r="J36" s="241" t="s">
        <v>2900</v>
      </c>
      <c r="K36" s="263"/>
    </row>
    <row r="37" spans="1:11" ht="29.25" customHeight="1" x14ac:dyDescent="0.2">
      <c r="A37" s="66"/>
      <c r="B37" s="34" t="s">
        <v>2697</v>
      </c>
      <c r="C37" s="35">
        <v>17000</v>
      </c>
      <c r="D37" s="35">
        <v>8600</v>
      </c>
      <c r="E37" s="35">
        <v>4300</v>
      </c>
      <c r="F37" s="71">
        <v>1</v>
      </c>
      <c r="G37" s="133">
        <v>1</v>
      </c>
      <c r="H37" s="218"/>
      <c r="I37" s="241"/>
      <c r="J37" s="241"/>
      <c r="K37" s="262"/>
    </row>
    <row r="38" spans="1:11" ht="29.25" customHeight="1" x14ac:dyDescent="0.2">
      <c r="A38" s="66"/>
      <c r="B38" s="34" t="s">
        <v>2698</v>
      </c>
      <c r="C38" s="35">
        <v>15000</v>
      </c>
      <c r="D38" s="35">
        <v>7500</v>
      </c>
      <c r="E38" s="35">
        <v>3800</v>
      </c>
      <c r="F38" s="71">
        <v>1</v>
      </c>
      <c r="G38" s="133">
        <v>1</v>
      </c>
      <c r="H38" s="218"/>
      <c r="I38" s="241"/>
      <c r="J38" s="241"/>
      <c r="K38" s="263" t="s">
        <v>2896</v>
      </c>
    </row>
    <row r="39" spans="1:11" ht="29.25" customHeight="1" x14ac:dyDescent="0.2">
      <c r="A39" s="66">
        <v>9</v>
      </c>
      <c r="B39" s="31" t="s">
        <v>2699</v>
      </c>
      <c r="C39" s="36"/>
      <c r="D39" s="36"/>
      <c r="E39" s="36"/>
      <c r="F39" s="71"/>
      <c r="G39" s="133"/>
      <c r="H39" s="218"/>
      <c r="I39" s="241"/>
      <c r="J39" s="241"/>
      <c r="K39" s="261"/>
    </row>
    <row r="40" spans="1:11" ht="27" customHeight="1" x14ac:dyDescent="0.2">
      <c r="A40" s="66"/>
      <c r="B40" s="34" t="s">
        <v>2700</v>
      </c>
      <c r="C40" s="35">
        <v>10000</v>
      </c>
      <c r="D40" s="35">
        <v>5100</v>
      </c>
      <c r="E40" s="35">
        <v>2600</v>
      </c>
      <c r="F40" s="71">
        <v>1</v>
      </c>
      <c r="G40" s="133">
        <v>1</v>
      </c>
      <c r="H40" s="267"/>
      <c r="I40" s="268"/>
      <c r="J40" s="265"/>
      <c r="K40" s="263" t="s">
        <v>2889</v>
      </c>
    </row>
    <row r="41" spans="1:11" ht="27" customHeight="1" x14ac:dyDescent="0.2">
      <c r="A41" s="66"/>
      <c r="B41" s="34" t="s">
        <v>2701</v>
      </c>
      <c r="C41" s="35">
        <v>6000</v>
      </c>
      <c r="D41" s="35">
        <v>3000</v>
      </c>
      <c r="E41" s="35">
        <v>1500</v>
      </c>
      <c r="F41" s="71">
        <v>1</v>
      </c>
      <c r="G41" s="133">
        <v>1</v>
      </c>
      <c r="H41" s="267"/>
      <c r="I41" s="268"/>
      <c r="J41" s="265"/>
      <c r="K41" s="263" t="s">
        <v>2897</v>
      </c>
    </row>
    <row r="42" spans="1:11" ht="27" customHeight="1" x14ac:dyDescent="0.2">
      <c r="A42" s="66"/>
      <c r="B42" s="34" t="s">
        <v>2702</v>
      </c>
      <c r="C42" s="35">
        <v>6000</v>
      </c>
      <c r="D42" s="35">
        <v>3000</v>
      </c>
      <c r="E42" s="35">
        <v>1500</v>
      </c>
      <c r="F42" s="71">
        <v>1</v>
      </c>
      <c r="G42" s="133">
        <v>1</v>
      </c>
      <c r="H42" s="267"/>
      <c r="I42" s="268"/>
      <c r="J42" s="265"/>
      <c r="K42" s="263" t="s">
        <v>2898</v>
      </c>
    </row>
    <row r="43" spans="1:11" ht="27" customHeight="1" x14ac:dyDescent="0.2">
      <c r="A43" s="66">
        <v>10</v>
      </c>
      <c r="B43" s="31" t="s">
        <v>2703</v>
      </c>
      <c r="C43" s="36"/>
      <c r="D43" s="36"/>
      <c r="E43" s="36"/>
      <c r="F43" s="84"/>
      <c r="G43" s="145"/>
      <c r="H43" s="267"/>
      <c r="I43" s="268"/>
      <c r="J43" s="265"/>
      <c r="K43" s="261"/>
    </row>
    <row r="44" spans="1:11" ht="27" customHeight="1" x14ac:dyDescent="0.2">
      <c r="A44" s="66"/>
      <c r="B44" s="34" t="s">
        <v>2704</v>
      </c>
      <c r="C44" s="35">
        <v>4000</v>
      </c>
      <c r="D44" s="35">
        <v>2100</v>
      </c>
      <c r="E44" s="35">
        <v>1000</v>
      </c>
      <c r="F44" s="85">
        <v>1</v>
      </c>
      <c r="G44" s="143">
        <v>1</v>
      </c>
      <c r="H44" s="267"/>
      <c r="I44" s="268"/>
      <c r="J44" s="265"/>
      <c r="K44" s="262"/>
    </row>
    <row r="45" spans="1:11" ht="27" customHeight="1" x14ac:dyDescent="0.2">
      <c r="A45" s="66"/>
      <c r="B45" s="34" t="s">
        <v>2705</v>
      </c>
      <c r="C45" s="35">
        <v>4000</v>
      </c>
      <c r="D45" s="35">
        <v>2100</v>
      </c>
      <c r="E45" s="35">
        <v>1000</v>
      </c>
      <c r="F45" s="85">
        <v>1</v>
      </c>
      <c r="G45" s="143">
        <v>1</v>
      </c>
      <c r="H45" s="267"/>
      <c r="I45" s="268"/>
      <c r="J45" s="265"/>
      <c r="K45" s="262"/>
    </row>
    <row r="46" spans="1:11" ht="27" customHeight="1" x14ac:dyDescent="0.2">
      <c r="A46" s="66"/>
      <c r="B46" s="34" t="s">
        <v>2706</v>
      </c>
      <c r="C46" s="35">
        <v>4000</v>
      </c>
      <c r="D46" s="35">
        <v>2100</v>
      </c>
      <c r="E46" s="35">
        <v>1000</v>
      </c>
      <c r="F46" s="85">
        <v>1</v>
      </c>
      <c r="G46" s="143">
        <v>1</v>
      </c>
      <c r="H46" s="267"/>
      <c r="I46" s="268"/>
      <c r="J46" s="265"/>
      <c r="K46" s="262"/>
    </row>
    <row r="47" spans="1:11" ht="27" customHeight="1" x14ac:dyDescent="0.2">
      <c r="A47" s="66"/>
      <c r="B47" s="34" t="s">
        <v>2707</v>
      </c>
      <c r="C47" s="35">
        <v>4000</v>
      </c>
      <c r="D47" s="35">
        <v>2100</v>
      </c>
      <c r="E47" s="35">
        <v>1000</v>
      </c>
      <c r="F47" s="85">
        <v>1</v>
      </c>
      <c r="G47" s="143">
        <v>1</v>
      </c>
      <c r="H47" s="267"/>
      <c r="I47" s="268"/>
      <c r="J47" s="265"/>
      <c r="K47" s="262"/>
    </row>
    <row r="48" spans="1:11" ht="27" customHeight="1" x14ac:dyDescent="0.2">
      <c r="A48" s="66"/>
      <c r="B48" s="34" t="s">
        <v>2708</v>
      </c>
      <c r="C48" s="35">
        <v>4000</v>
      </c>
      <c r="D48" s="35">
        <v>2000</v>
      </c>
      <c r="E48" s="35">
        <v>1000</v>
      </c>
      <c r="F48" s="85">
        <v>1</v>
      </c>
      <c r="G48" s="143">
        <v>1</v>
      </c>
      <c r="H48" s="267"/>
      <c r="I48" s="268"/>
      <c r="J48" s="265"/>
      <c r="K48" s="262"/>
    </row>
    <row r="49" spans="1:11" ht="27" customHeight="1" x14ac:dyDescent="0.2">
      <c r="A49" s="66"/>
      <c r="B49" s="34" t="s">
        <v>2709</v>
      </c>
      <c r="C49" s="35">
        <v>4000</v>
      </c>
      <c r="D49" s="35">
        <v>2000</v>
      </c>
      <c r="E49" s="35">
        <v>1000</v>
      </c>
      <c r="F49" s="85">
        <v>1</v>
      </c>
      <c r="G49" s="143">
        <v>1</v>
      </c>
      <c r="H49" s="267"/>
      <c r="I49" s="268"/>
      <c r="J49" s="265"/>
      <c r="K49" s="262"/>
    </row>
    <row r="50" spans="1:11" ht="27" customHeight="1" x14ac:dyDescent="0.2">
      <c r="A50" s="66"/>
      <c r="B50" s="34" t="s">
        <v>2710</v>
      </c>
      <c r="C50" s="35">
        <v>3500</v>
      </c>
      <c r="D50" s="35">
        <v>1800</v>
      </c>
      <c r="E50" s="35">
        <v>1000</v>
      </c>
      <c r="F50" s="85">
        <v>1</v>
      </c>
      <c r="G50" s="143">
        <v>1</v>
      </c>
      <c r="H50" s="267"/>
      <c r="I50" s="268"/>
      <c r="J50" s="265"/>
      <c r="K50" s="262"/>
    </row>
    <row r="51" spans="1:11" ht="27" customHeight="1" x14ac:dyDescent="0.2">
      <c r="A51" s="66"/>
      <c r="B51" s="34" t="s">
        <v>2711</v>
      </c>
      <c r="C51" s="35">
        <v>3500</v>
      </c>
      <c r="D51" s="35">
        <v>1800</v>
      </c>
      <c r="E51" s="35">
        <v>1000</v>
      </c>
      <c r="F51" s="85">
        <v>1</v>
      </c>
      <c r="G51" s="143">
        <v>1</v>
      </c>
      <c r="H51" s="267"/>
      <c r="I51" s="268"/>
      <c r="J51" s="265"/>
      <c r="K51" s="262"/>
    </row>
    <row r="52" spans="1:11" ht="27" customHeight="1" x14ac:dyDescent="0.2">
      <c r="A52" s="66"/>
      <c r="B52" s="34" t="s">
        <v>2712</v>
      </c>
      <c r="C52" s="35">
        <v>5500</v>
      </c>
      <c r="D52" s="35">
        <v>2800</v>
      </c>
      <c r="E52" s="35">
        <v>1400</v>
      </c>
      <c r="F52" s="85">
        <v>1</v>
      </c>
      <c r="G52" s="143">
        <v>1</v>
      </c>
      <c r="H52" s="267"/>
      <c r="I52" s="268"/>
      <c r="J52" s="265"/>
      <c r="K52" s="262"/>
    </row>
    <row r="53" spans="1:11" ht="27" customHeight="1" x14ac:dyDescent="0.2">
      <c r="A53" s="66"/>
      <c r="B53" s="34" t="s">
        <v>2713</v>
      </c>
      <c r="C53" s="35">
        <v>3500</v>
      </c>
      <c r="D53" s="35">
        <v>1800</v>
      </c>
      <c r="E53" s="35">
        <v>1000</v>
      </c>
      <c r="F53" s="85">
        <v>1</v>
      </c>
      <c r="G53" s="143">
        <v>1</v>
      </c>
      <c r="H53" s="267"/>
      <c r="I53" s="268"/>
      <c r="J53" s="265"/>
      <c r="K53" s="262"/>
    </row>
    <row r="54" spans="1:11" ht="27" customHeight="1" x14ac:dyDescent="0.2">
      <c r="A54" s="66"/>
      <c r="B54" s="34" t="s">
        <v>2714</v>
      </c>
      <c r="C54" s="35">
        <v>3500</v>
      </c>
      <c r="D54" s="35">
        <v>1800</v>
      </c>
      <c r="E54" s="35">
        <v>1000</v>
      </c>
      <c r="F54" s="85">
        <v>1</v>
      </c>
      <c r="G54" s="143">
        <v>1</v>
      </c>
      <c r="H54" s="267"/>
      <c r="I54" s="268"/>
      <c r="J54" s="265"/>
      <c r="K54" s="262"/>
    </row>
    <row r="55" spans="1:11" ht="27" customHeight="1" x14ac:dyDescent="0.2">
      <c r="A55" s="66"/>
      <c r="B55" s="34" t="s">
        <v>2715</v>
      </c>
      <c r="C55" s="35">
        <v>3000</v>
      </c>
      <c r="D55" s="35">
        <v>1500</v>
      </c>
      <c r="E55" s="35">
        <v>1000</v>
      </c>
      <c r="F55" s="85">
        <v>1</v>
      </c>
      <c r="G55" s="143">
        <v>1</v>
      </c>
      <c r="H55" s="267"/>
      <c r="I55" s="268"/>
      <c r="J55" s="265"/>
      <c r="K55" s="262"/>
    </row>
    <row r="56" spans="1:11" ht="27" customHeight="1" x14ac:dyDescent="0.2">
      <c r="A56" s="66"/>
      <c r="B56" s="34" t="s">
        <v>2716</v>
      </c>
      <c r="C56" s="35">
        <v>3000</v>
      </c>
      <c r="D56" s="35">
        <v>1500</v>
      </c>
      <c r="E56" s="35">
        <v>1000</v>
      </c>
      <c r="F56" s="85">
        <v>1</v>
      </c>
      <c r="G56" s="143">
        <v>1</v>
      </c>
      <c r="H56" s="267"/>
      <c r="I56" s="268"/>
      <c r="J56" s="265"/>
      <c r="K56" s="262"/>
    </row>
    <row r="57" spans="1:11" ht="27" customHeight="1" x14ac:dyDescent="0.2">
      <c r="A57" s="66"/>
      <c r="B57" s="34" t="s">
        <v>2717</v>
      </c>
      <c r="C57" s="35">
        <v>3000</v>
      </c>
      <c r="D57" s="35">
        <v>1500</v>
      </c>
      <c r="E57" s="35">
        <v>1000</v>
      </c>
      <c r="F57" s="85">
        <v>1</v>
      </c>
      <c r="G57" s="143">
        <v>1</v>
      </c>
      <c r="H57" s="267"/>
      <c r="I57" s="268"/>
      <c r="J57" s="265"/>
      <c r="K57" s="262"/>
    </row>
    <row r="58" spans="1:11" ht="27" customHeight="1" x14ac:dyDescent="0.2">
      <c r="A58" s="66"/>
      <c r="B58" s="34" t="s">
        <v>2718</v>
      </c>
      <c r="C58" s="35">
        <v>3000</v>
      </c>
      <c r="D58" s="35">
        <v>1500</v>
      </c>
      <c r="E58" s="35">
        <v>1000</v>
      </c>
      <c r="F58" s="85">
        <v>1</v>
      </c>
      <c r="G58" s="143">
        <v>1</v>
      </c>
      <c r="H58" s="267"/>
      <c r="I58" s="268"/>
      <c r="J58" s="265"/>
      <c r="K58" s="262"/>
    </row>
    <row r="59" spans="1:11" ht="27" customHeight="1" x14ac:dyDescent="0.2">
      <c r="A59" s="66"/>
      <c r="B59" s="34" t="s">
        <v>2719</v>
      </c>
      <c r="C59" s="35">
        <v>3000</v>
      </c>
      <c r="D59" s="35">
        <v>1500</v>
      </c>
      <c r="E59" s="35">
        <v>1000</v>
      </c>
      <c r="F59" s="85">
        <v>1</v>
      </c>
      <c r="G59" s="143">
        <v>1</v>
      </c>
      <c r="H59" s="267"/>
      <c r="I59" s="268"/>
      <c r="J59" s="265"/>
      <c r="K59" s="262"/>
    </row>
    <row r="60" spans="1:11" ht="27" customHeight="1" x14ac:dyDescent="0.2">
      <c r="A60" s="66"/>
      <c r="B60" s="34" t="s">
        <v>2720</v>
      </c>
      <c r="C60" s="35">
        <v>3000</v>
      </c>
      <c r="D60" s="35">
        <v>1500</v>
      </c>
      <c r="E60" s="35">
        <v>1000</v>
      </c>
      <c r="F60" s="85">
        <v>1</v>
      </c>
      <c r="G60" s="143">
        <v>1</v>
      </c>
      <c r="H60" s="267"/>
      <c r="I60" s="268"/>
      <c r="J60" s="265"/>
      <c r="K60" s="262"/>
    </row>
    <row r="61" spans="1:11" ht="27" customHeight="1" x14ac:dyDescent="0.2">
      <c r="A61" s="66"/>
      <c r="B61" s="34" t="s">
        <v>2721</v>
      </c>
      <c r="C61" s="35">
        <v>3000</v>
      </c>
      <c r="D61" s="35">
        <v>1500</v>
      </c>
      <c r="E61" s="35">
        <v>1000</v>
      </c>
      <c r="F61" s="85">
        <v>1</v>
      </c>
      <c r="G61" s="143">
        <v>1</v>
      </c>
      <c r="H61" s="267"/>
      <c r="I61" s="268"/>
      <c r="J61" s="265"/>
      <c r="K61" s="262"/>
    </row>
    <row r="62" spans="1:11" ht="27" customHeight="1" x14ac:dyDescent="0.2">
      <c r="A62" s="66"/>
      <c r="B62" s="34" t="s">
        <v>2722</v>
      </c>
      <c r="C62" s="35">
        <v>3000</v>
      </c>
      <c r="D62" s="35">
        <v>1500</v>
      </c>
      <c r="E62" s="35">
        <v>1000</v>
      </c>
      <c r="F62" s="85">
        <v>1</v>
      </c>
      <c r="G62" s="143">
        <v>1</v>
      </c>
      <c r="H62" s="267"/>
      <c r="I62" s="268"/>
      <c r="J62" s="265"/>
      <c r="K62" s="262"/>
    </row>
    <row r="63" spans="1:11" ht="27" customHeight="1" x14ac:dyDescent="0.2">
      <c r="A63" s="66"/>
      <c r="B63" s="34" t="s">
        <v>2723</v>
      </c>
      <c r="C63" s="35">
        <v>3500</v>
      </c>
      <c r="D63" s="35">
        <v>1800</v>
      </c>
      <c r="E63" s="35">
        <v>1000</v>
      </c>
      <c r="F63" s="85">
        <v>1</v>
      </c>
      <c r="G63" s="143">
        <v>1</v>
      </c>
      <c r="H63" s="267"/>
      <c r="I63" s="268"/>
      <c r="J63" s="265"/>
      <c r="K63" s="262"/>
    </row>
    <row r="64" spans="1:11" ht="27" customHeight="1" x14ac:dyDescent="0.2">
      <c r="A64" s="66"/>
      <c r="B64" s="34" t="s">
        <v>2724</v>
      </c>
      <c r="C64" s="35">
        <v>3000</v>
      </c>
      <c r="D64" s="35">
        <v>1500</v>
      </c>
      <c r="E64" s="35">
        <v>1000</v>
      </c>
      <c r="F64" s="85">
        <v>1</v>
      </c>
      <c r="G64" s="143">
        <v>1</v>
      </c>
      <c r="H64" s="267"/>
      <c r="I64" s="268"/>
      <c r="J64" s="265"/>
      <c r="K64" s="262"/>
    </row>
    <row r="65" spans="1:11" ht="27" customHeight="1" x14ac:dyDescent="0.2">
      <c r="A65" s="66"/>
      <c r="B65" s="34" t="s">
        <v>2725</v>
      </c>
      <c r="C65" s="35">
        <v>3000</v>
      </c>
      <c r="D65" s="35">
        <v>1500</v>
      </c>
      <c r="E65" s="35">
        <v>1000</v>
      </c>
      <c r="F65" s="85">
        <v>1</v>
      </c>
      <c r="G65" s="143">
        <v>1</v>
      </c>
      <c r="H65" s="267"/>
      <c r="I65" s="268"/>
      <c r="J65" s="265"/>
      <c r="K65" s="262"/>
    </row>
    <row r="66" spans="1:11" ht="27" customHeight="1" x14ac:dyDescent="0.2">
      <c r="A66" s="66">
        <v>11</v>
      </c>
      <c r="B66" s="31" t="s">
        <v>2726</v>
      </c>
      <c r="C66" s="36"/>
      <c r="D66" s="36"/>
      <c r="E66" s="36"/>
      <c r="F66" s="84"/>
      <c r="G66" s="145"/>
      <c r="H66" s="267"/>
      <c r="I66" s="268"/>
      <c r="J66" s="265"/>
      <c r="K66" s="261"/>
    </row>
    <row r="67" spans="1:11" ht="27" customHeight="1" x14ac:dyDescent="0.2">
      <c r="A67" s="66"/>
      <c r="B67" s="34" t="s">
        <v>2727</v>
      </c>
      <c r="C67" s="35">
        <v>26000</v>
      </c>
      <c r="D67" s="35">
        <v>13000</v>
      </c>
      <c r="E67" s="35">
        <v>6500</v>
      </c>
      <c r="F67" s="85">
        <v>1.2</v>
      </c>
      <c r="G67" s="143">
        <v>1.2</v>
      </c>
      <c r="H67" s="267"/>
      <c r="I67" s="268"/>
      <c r="J67" s="265"/>
      <c r="K67" s="263">
        <v>40000</v>
      </c>
    </row>
    <row r="68" spans="1:11" ht="27" customHeight="1" x14ac:dyDescent="0.2">
      <c r="A68" s="66"/>
      <c r="B68" s="34" t="s">
        <v>2728</v>
      </c>
      <c r="C68" s="35">
        <v>24000</v>
      </c>
      <c r="D68" s="35">
        <v>12100</v>
      </c>
      <c r="E68" s="35">
        <v>6100</v>
      </c>
      <c r="F68" s="85">
        <v>1.2</v>
      </c>
      <c r="G68" s="143">
        <v>1.2</v>
      </c>
      <c r="H68" s="267"/>
      <c r="I68" s="268"/>
      <c r="J68" s="265"/>
      <c r="K68" s="263">
        <v>35000</v>
      </c>
    </row>
    <row r="69" spans="1:11" ht="27" customHeight="1" x14ac:dyDescent="0.2">
      <c r="A69" s="66"/>
      <c r="B69" s="34" t="s">
        <v>2729</v>
      </c>
      <c r="C69" s="35">
        <v>20000</v>
      </c>
      <c r="D69" s="35">
        <v>10000</v>
      </c>
      <c r="E69" s="35">
        <v>5000</v>
      </c>
      <c r="F69" s="85">
        <v>1</v>
      </c>
      <c r="G69" s="143">
        <v>1</v>
      </c>
      <c r="H69" s="267"/>
      <c r="I69" s="268"/>
      <c r="J69" s="265"/>
      <c r="K69" s="263">
        <v>30000</v>
      </c>
    </row>
    <row r="70" spans="1:11" ht="27" customHeight="1" x14ac:dyDescent="0.2">
      <c r="A70" s="66"/>
      <c r="B70" s="34" t="s">
        <v>2730</v>
      </c>
      <c r="C70" s="35">
        <v>10500</v>
      </c>
      <c r="D70" s="35">
        <v>5300</v>
      </c>
      <c r="E70" s="35">
        <v>2700</v>
      </c>
      <c r="F70" s="85">
        <v>1</v>
      </c>
      <c r="G70" s="143">
        <v>1</v>
      </c>
      <c r="H70" s="267"/>
      <c r="I70" s="268"/>
      <c r="J70" s="265"/>
      <c r="K70" s="263">
        <v>13000</v>
      </c>
    </row>
    <row r="71" spans="1:11" ht="27" customHeight="1" x14ac:dyDescent="0.2">
      <c r="A71" s="66"/>
      <c r="B71" s="34" t="s">
        <v>2731</v>
      </c>
      <c r="C71" s="35">
        <v>10000</v>
      </c>
      <c r="D71" s="35">
        <v>5100</v>
      </c>
      <c r="E71" s="35">
        <v>2600</v>
      </c>
      <c r="F71" s="85">
        <v>1</v>
      </c>
      <c r="G71" s="143">
        <v>1</v>
      </c>
      <c r="H71" s="267"/>
      <c r="I71" s="268"/>
      <c r="J71" s="265"/>
      <c r="K71" s="263">
        <v>10000</v>
      </c>
    </row>
    <row r="72" spans="1:11" ht="43.9" customHeight="1" x14ac:dyDescent="0.2">
      <c r="A72" s="66"/>
      <c r="B72" s="34" t="s">
        <v>2732</v>
      </c>
      <c r="C72" s="35">
        <v>12000</v>
      </c>
      <c r="D72" s="35">
        <v>6000</v>
      </c>
      <c r="E72" s="35">
        <v>3000</v>
      </c>
      <c r="F72" s="85">
        <v>1</v>
      </c>
      <c r="G72" s="143">
        <v>1</v>
      </c>
      <c r="H72" s="267"/>
      <c r="I72" s="268"/>
      <c r="J72" s="265"/>
      <c r="K72" s="263">
        <v>13000</v>
      </c>
    </row>
    <row r="73" spans="1:11" ht="27" customHeight="1" x14ac:dyDescent="0.2">
      <c r="A73" s="66"/>
      <c r="B73" s="34" t="s">
        <v>2733</v>
      </c>
      <c r="C73" s="35">
        <v>20000</v>
      </c>
      <c r="D73" s="35">
        <v>10100</v>
      </c>
      <c r="E73" s="35">
        <v>5100</v>
      </c>
      <c r="F73" s="85">
        <v>1</v>
      </c>
      <c r="G73" s="143">
        <v>1</v>
      </c>
      <c r="H73" s="267"/>
      <c r="I73" s="268"/>
      <c r="J73" s="265"/>
      <c r="K73" s="263">
        <v>30000</v>
      </c>
    </row>
    <row r="74" spans="1:11" ht="43.9" customHeight="1" x14ac:dyDescent="0.2">
      <c r="A74" s="66"/>
      <c r="B74" s="34" t="s">
        <v>2734</v>
      </c>
      <c r="C74" s="35">
        <v>22000</v>
      </c>
      <c r="D74" s="35">
        <v>11100</v>
      </c>
      <c r="E74" s="35">
        <v>5600</v>
      </c>
      <c r="F74" s="85">
        <v>1</v>
      </c>
      <c r="G74" s="143">
        <v>1</v>
      </c>
      <c r="H74" s="267"/>
      <c r="I74" s="268"/>
      <c r="J74" s="265"/>
      <c r="K74" s="263">
        <v>38000</v>
      </c>
    </row>
    <row r="75" spans="1:11" ht="43.9" customHeight="1" x14ac:dyDescent="0.2">
      <c r="A75" s="66"/>
      <c r="B75" s="34" t="s">
        <v>2735</v>
      </c>
      <c r="C75" s="35">
        <v>18000</v>
      </c>
      <c r="D75" s="35">
        <v>9000</v>
      </c>
      <c r="E75" s="35">
        <v>4500</v>
      </c>
      <c r="F75" s="85">
        <v>1</v>
      </c>
      <c r="G75" s="143">
        <v>1</v>
      </c>
      <c r="H75" s="267"/>
      <c r="I75" s="268"/>
      <c r="J75" s="265"/>
      <c r="K75" s="263">
        <v>20000</v>
      </c>
    </row>
    <row r="76" spans="1:11" ht="43.9" customHeight="1" x14ac:dyDescent="0.2">
      <c r="A76" s="66"/>
      <c r="B76" s="34" t="s">
        <v>2736</v>
      </c>
      <c r="C76" s="35">
        <v>7500</v>
      </c>
      <c r="D76" s="35">
        <v>3800</v>
      </c>
      <c r="E76" s="35">
        <v>1900</v>
      </c>
      <c r="F76" s="85">
        <v>1</v>
      </c>
      <c r="G76" s="143">
        <v>1</v>
      </c>
      <c r="H76" s="267"/>
      <c r="I76" s="268"/>
      <c r="J76" s="265"/>
      <c r="K76" s="263">
        <v>12000</v>
      </c>
    </row>
    <row r="77" spans="1:11" ht="43.9" customHeight="1" x14ac:dyDescent="0.2">
      <c r="A77" s="66"/>
      <c r="B77" s="34" t="s">
        <v>2737</v>
      </c>
      <c r="C77" s="35">
        <v>5000</v>
      </c>
      <c r="D77" s="35">
        <v>2600</v>
      </c>
      <c r="E77" s="35">
        <v>1400</v>
      </c>
      <c r="F77" s="85">
        <v>1</v>
      </c>
      <c r="G77" s="143">
        <v>1</v>
      </c>
      <c r="H77" s="267">
        <f>6000/C77</f>
        <v>1.2</v>
      </c>
      <c r="I77" s="268"/>
      <c r="J77" s="265" t="s">
        <v>2901</v>
      </c>
      <c r="K77" s="263">
        <v>6000</v>
      </c>
    </row>
    <row r="78" spans="1:11" ht="27" customHeight="1" x14ac:dyDescent="0.25">
      <c r="A78" s="66">
        <v>12</v>
      </c>
      <c r="B78" s="31" t="s">
        <v>2738</v>
      </c>
      <c r="C78" s="36"/>
      <c r="D78" s="36"/>
      <c r="E78" s="36"/>
      <c r="F78" s="84"/>
      <c r="G78" s="145"/>
      <c r="H78" s="267"/>
      <c r="I78" s="268"/>
      <c r="J78" s="265"/>
      <c r="K78" s="269"/>
    </row>
    <row r="79" spans="1:11" ht="27" customHeight="1" x14ac:dyDescent="0.25">
      <c r="A79" s="66"/>
      <c r="B79" s="34" t="s">
        <v>2739</v>
      </c>
      <c r="C79" s="35">
        <v>4000</v>
      </c>
      <c r="D79" s="35">
        <v>2000</v>
      </c>
      <c r="E79" s="35">
        <v>1000</v>
      </c>
      <c r="F79" s="85">
        <v>1</v>
      </c>
      <c r="G79" s="143">
        <v>1</v>
      </c>
      <c r="H79" s="267"/>
      <c r="I79" s="268"/>
      <c r="J79" s="265"/>
      <c r="K79" s="269"/>
    </row>
    <row r="80" spans="1:11" ht="43.9" customHeight="1" x14ac:dyDescent="0.25">
      <c r="A80" s="104"/>
      <c r="B80" s="34" t="s">
        <v>2740</v>
      </c>
      <c r="C80" s="35">
        <v>4000</v>
      </c>
      <c r="D80" s="35">
        <v>2000</v>
      </c>
      <c r="E80" s="35">
        <v>1000</v>
      </c>
      <c r="F80" s="85">
        <v>1</v>
      </c>
      <c r="G80" s="143">
        <v>1</v>
      </c>
      <c r="H80" s="267"/>
      <c r="I80" s="268"/>
      <c r="J80" s="265"/>
      <c r="K80" s="269"/>
    </row>
    <row r="81" spans="1:11" ht="27" customHeight="1" x14ac:dyDescent="0.25">
      <c r="A81" s="104"/>
      <c r="B81" s="34" t="s">
        <v>2741</v>
      </c>
      <c r="C81" s="35">
        <v>4000</v>
      </c>
      <c r="D81" s="35">
        <v>2000</v>
      </c>
      <c r="E81" s="35">
        <v>1000</v>
      </c>
      <c r="F81" s="85">
        <v>1</v>
      </c>
      <c r="G81" s="143">
        <v>1</v>
      </c>
      <c r="H81" s="267"/>
      <c r="I81" s="268"/>
      <c r="J81" s="265"/>
      <c r="K81" s="269"/>
    </row>
    <row r="82" spans="1:11" ht="27" customHeight="1" x14ac:dyDescent="0.25">
      <c r="A82" s="31"/>
      <c r="B82" s="34" t="s">
        <v>2742</v>
      </c>
      <c r="C82" s="35">
        <v>4000</v>
      </c>
      <c r="D82" s="35">
        <v>2000</v>
      </c>
      <c r="E82" s="35">
        <v>1000</v>
      </c>
      <c r="F82" s="85">
        <v>1</v>
      </c>
      <c r="G82" s="143">
        <v>1</v>
      </c>
      <c r="H82" s="267"/>
      <c r="I82" s="268"/>
      <c r="J82" s="265"/>
      <c r="K82" s="269"/>
    </row>
    <row r="83" spans="1:11" ht="27" customHeight="1" x14ac:dyDescent="0.25">
      <c r="A83" s="31"/>
      <c r="B83" s="34" t="s">
        <v>2743</v>
      </c>
      <c r="C83" s="35">
        <v>4000</v>
      </c>
      <c r="D83" s="35">
        <v>2000</v>
      </c>
      <c r="E83" s="35">
        <v>1000</v>
      </c>
      <c r="F83" s="85">
        <v>1</v>
      </c>
      <c r="G83" s="143">
        <v>1</v>
      </c>
      <c r="H83" s="267"/>
      <c r="I83" s="268"/>
      <c r="J83" s="265"/>
      <c r="K83" s="269"/>
    </row>
    <row r="84" spans="1:11" ht="27" customHeight="1" x14ac:dyDescent="0.25">
      <c r="A84" s="31"/>
      <c r="B84" s="34" t="s">
        <v>2744</v>
      </c>
      <c r="C84" s="35">
        <v>4000</v>
      </c>
      <c r="D84" s="35">
        <v>2000</v>
      </c>
      <c r="E84" s="35">
        <v>1000</v>
      </c>
      <c r="F84" s="85">
        <v>1</v>
      </c>
      <c r="G84" s="143">
        <v>1</v>
      </c>
      <c r="H84" s="267"/>
      <c r="I84" s="268"/>
      <c r="J84" s="265"/>
      <c r="K84" s="269"/>
    </row>
    <row r="85" spans="1:11" ht="27" customHeight="1" x14ac:dyDescent="0.25">
      <c r="A85" s="31"/>
      <c r="B85" s="34" t="s">
        <v>2745</v>
      </c>
      <c r="C85" s="35">
        <v>4000</v>
      </c>
      <c r="D85" s="35">
        <v>2000</v>
      </c>
      <c r="E85" s="35">
        <v>1000</v>
      </c>
      <c r="F85" s="85">
        <v>1</v>
      </c>
      <c r="G85" s="143">
        <v>1</v>
      </c>
      <c r="H85" s="267"/>
      <c r="I85" s="268"/>
      <c r="J85" s="265"/>
      <c r="K85" s="269"/>
    </row>
    <row r="86" spans="1:11" ht="43.9" customHeight="1" x14ac:dyDescent="0.25">
      <c r="A86" s="66"/>
      <c r="B86" s="34" t="s">
        <v>2746</v>
      </c>
      <c r="C86" s="35">
        <v>4000</v>
      </c>
      <c r="D86" s="35">
        <v>2000</v>
      </c>
      <c r="E86" s="35">
        <v>1000</v>
      </c>
      <c r="F86" s="85">
        <v>1</v>
      </c>
      <c r="G86" s="143">
        <v>1</v>
      </c>
      <c r="H86" s="267"/>
      <c r="I86" s="268"/>
      <c r="J86" s="265"/>
      <c r="K86" s="269"/>
    </row>
    <row r="87" spans="1:11" ht="43.9" customHeight="1" x14ac:dyDescent="0.25">
      <c r="A87" s="66"/>
      <c r="B87" s="34" t="s">
        <v>2747</v>
      </c>
      <c r="C87" s="35">
        <v>6000</v>
      </c>
      <c r="D87" s="35">
        <v>3000</v>
      </c>
      <c r="E87" s="35">
        <v>1500</v>
      </c>
      <c r="F87" s="85">
        <v>1</v>
      </c>
      <c r="G87" s="143">
        <v>1</v>
      </c>
      <c r="H87" s="267"/>
      <c r="I87" s="268"/>
      <c r="J87" s="265"/>
      <c r="K87" s="269"/>
    </row>
    <row r="88" spans="1:11" ht="27" customHeight="1" x14ac:dyDescent="0.25">
      <c r="A88" s="66"/>
      <c r="B88" s="34" t="s">
        <v>2748</v>
      </c>
      <c r="C88" s="35">
        <v>7000</v>
      </c>
      <c r="D88" s="35">
        <v>3500</v>
      </c>
      <c r="E88" s="35">
        <v>1800</v>
      </c>
      <c r="F88" s="85">
        <v>1</v>
      </c>
      <c r="G88" s="143">
        <v>1</v>
      </c>
      <c r="H88" s="267"/>
      <c r="I88" s="268"/>
      <c r="J88" s="265"/>
      <c r="K88" s="269"/>
    </row>
    <row r="89" spans="1:11" ht="27" customHeight="1" x14ac:dyDescent="0.25">
      <c r="A89" s="66"/>
      <c r="B89" s="34" t="s">
        <v>2749</v>
      </c>
      <c r="C89" s="35">
        <v>4000</v>
      </c>
      <c r="D89" s="35">
        <v>2000</v>
      </c>
      <c r="E89" s="35">
        <v>1000</v>
      </c>
      <c r="F89" s="85">
        <v>1</v>
      </c>
      <c r="G89" s="143">
        <v>1</v>
      </c>
      <c r="H89" s="267"/>
      <c r="I89" s="268"/>
      <c r="J89" s="265"/>
      <c r="K89" s="269"/>
    </row>
    <row r="90" spans="1:11" ht="43.9" customHeight="1" x14ac:dyDescent="0.25">
      <c r="A90" s="66"/>
      <c r="B90" s="34" t="s">
        <v>2750</v>
      </c>
      <c r="C90" s="35">
        <v>4000</v>
      </c>
      <c r="D90" s="35">
        <v>2000</v>
      </c>
      <c r="E90" s="35">
        <v>1000</v>
      </c>
      <c r="F90" s="85">
        <v>1</v>
      </c>
      <c r="G90" s="143">
        <v>1</v>
      </c>
      <c r="H90" s="267"/>
      <c r="I90" s="268"/>
      <c r="J90" s="265"/>
      <c r="K90" s="269"/>
    </row>
    <row r="91" spans="1:11" ht="43.9" customHeight="1" x14ac:dyDescent="0.25">
      <c r="A91" s="66"/>
      <c r="B91" s="34" t="s">
        <v>2751</v>
      </c>
      <c r="C91" s="35">
        <v>4000</v>
      </c>
      <c r="D91" s="35">
        <v>2000</v>
      </c>
      <c r="E91" s="35">
        <v>1000</v>
      </c>
      <c r="F91" s="85">
        <v>1</v>
      </c>
      <c r="G91" s="143">
        <v>1</v>
      </c>
      <c r="H91" s="267"/>
      <c r="I91" s="268"/>
      <c r="J91" s="265"/>
      <c r="K91" s="269"/>
    </row>
    <row r="92" spans="1:11" ht="27" customHeight="1" x14ac:dyDescent="0.25">
      <c r="A92" s="66">
        <v>13</v>
      </c>
      <c r="B92" s="31" t="s">
        <v>2752</v>
      </c>
      <c r="C92" s="36"/>
      <c r="D92" s="36"/>
      <c r="E92" s="36"/>
      <c r="F92" s="84"/>
      <c r="G92" s="145"/>
      <c r="H92" s="267"/>
      <c r="I92" s="268"/>
      <c r="J92" s="265"/>
      <c r="K92" s="269"/>
    </row>
    <row r="93" spans="1:11" ht="43.9" customHeight="1" x14ac:dyDescent="0.25">
      <c r="A93" s="66"/>
      <c r="B93" s="34" t="s">
        <v>2753</v>
      </c>
      <c r="C93" s="35">
        <v>3500</v>
      </c>
      <c r="D93" s="35">
        <v>1800</v>
      </c>
      <c r="E93" s="35">
        <v>1000</v>
      </c>
      <c r="F93" s="85">
        <v>1</v>
      </c>
      <c r="G93" s="143">
        <v>1</v>
      </c>
      <c r="H93" s="267"/>
      <c r="I93" s="268"/>
      <c r="J93" s="265"/>
      <c r="K93" s="269"/>
    </row>
    <row r="94" spans="1:11" ht="27" customHeight="1" x14ac:dyDescent="0.25">
      <c r="A94" s="66"/>
      <c r="B94" s="34" t="s">
        <v>2754</v>
      </c>
      <c r="C94" s="35">
        <v>3500</v>
      </c>
      <c r="D94" s="35">
        <v>1800</v>
      </c>
      <c r="E94" s="35">
        <v>1000</v>
      </c>
      <c r="F94" s="85">
        <v>1</v>
      </c>
      <c r="G94" s="143">
        <v>1</v>
      </c>
      <c r="H94" s="267"/>
      <c r="I94" s="268"/>
      <c r="J94" s="265"/>
      <c r="K94" s="269"/>
    </row>
    <row r="95" spans="1:11" ht="27" customHeight="1" x14ac:dyDescent="0.25">
      <c r="A95" s="66"/>
      <c r="B95" s="34" t="s">
        <v>2755</v>
      </c>
      <c r="C95" s="35">
        <v>4000</v>
      </c>
      <c r="D95" s="35">
        <v>2000</v>
      </c>
      <c r="E95" s="35">
        <v>1000</v>
      </c>
      <c r="F95" s="85">
        <v>1</v>
      </c>
      <c r="G95" s="143">
        <v>1</v>
      </c>
      <c r="H95" s="267"/>
      <c r="I95" s="268"/>
      <c r="J95" s="265"/>
      <c r="K95" s="269"/>
    </row>
    <row r="96" spans="1:11" ht="27" customHeight="1" x14ac:dyDescent="0.25">
      <c r="A96" s="66"/>
      <c r="B96" s="34" t="s">
        <v>2756</v>
      </c>
      <c r="C96" s="35">
        <v>4000</v>
      </c>
      <c r="D96" s="35">
        <v>2000</v>
      </c>
      <c r="E96" s="35">
        <v>1000</v>
      </c>
      <c r="F96" s="85">
        <v>1</v>
      </c>
      <c r="G96" s="143">
        <v>1</v>
      </c>
      <c r="H96" s="267"/>
      <c r="I96" s="268"/>
      <c r="J96" s="265"/>
      <c r="K96" s="269"/>
    </row>
    <row r="97" spans="1:11" ht="27" customHeight="1" x14ac:dyDescent="0.25">
      <c r="A97" s="66"/>
      <c r="B97" s="34" t="s">
        <v>2757</v>
      </c>
      <c r="C97" s="35">
        <v>4000</v>
      </c>
      <c r="D97" s="35">
        <v>2000</v>
      </c>
      <c r="E97" s="35">
        <v>1000</v>
      </c>
      <c r="F97" s="85">
        <v>1</v>
      </c>
      <c r="G97" s="143">
        <v>1</v>
      </c>
      <c r="H97" s="267"/>
      <c r="I97" s="268"/>
      <c r="J97" s="265"/>
      <c r="K97" s="269"/>
    </row>
    <row r="98" spans="1:11" ht="43.9" customHeight="1" x14ac:dyDescent="0.25">
      <c r="A98" s="66"/>
      <c r="B98" s="34" t="s">
        <v>2758</v>
      </c>
      <c r="C98" s="35">
        <v>4000</v>
      </c>
      <c r="D98" s="35">
        <v>2000</v>
      </c>
      <c r="E98" s="35">
        <v>1000</v>
      </c>
      <c r="F98" s="85">
        <v>1</v>
      </c>
      <c r="G98" s="143">
        <v>1</v>
      </c>
      <c r="H98" s="267"/>
      <c r="I98" s="268"/>
      <c r="J98" s="265"/>
      <c r="K98" s="269"/>
    </row>
    <row r="99" spans="1:11" ht="27" customHeight="1" x14ac:dyDescent="0.25">
      <c r="A99" s="66"/>
      <c r="B99" s="34" t="s">
        <v>2759</v>
      </c>
      <c r="C99" s="35">
        <v>4000</v>
      </c>
      <c r="D99" s="35">
        <v>2000</v>
      </c>
      <c r="E99" s="35">
        <v>1000</v>
      </c>
      <c r="F99" s="85">
        <v>1</v>
      </c>
      <c r="G99" s="143">
        <v>1</v>
      </c>
      <c r="H99" s="267"/>
      <c r="I99" s="268"/>
      <c r="J99" s="265"/>
      <c r="K99" s="269"/>
    </row>
    <row r="100" spans="1:11" ht="27" customHeight="1" x14ac:dyDescent="0.25">
      <c r="A100" s="66"/>
      <c r="B100" s="34" t="s">
        <v>2760</v>
      </c>
      <c r="C100" s="35">
        <v>3500</v>
      </c>
      <c r="D100" s="35">
        <v>1800</v>
      </c>
      <c r="E100" s="35">
        <v>1000</v>
      </c>
      <c r="F100" s="85">
        <v>1</v>
      </c>
      <c r="G100" s="143">
        <v>1</v>
      </c>
      <c r="H100" s="267"/>
      <c r="I100" s="268"/>
      <c r="J100" s="265"/>
      <c r="K100" s="269"/>
    </row>
    <row r="101" spans="1:11" ht="43.9" customHeight="1" x14ac:dyDescent="0.25">
      <c r="A101" s="66"/>
      <c r="B101" s="34" t="s">
        <v>2761</v>
      </c>
      <c r="C101" s="35">
        <v>4000</v>
      </c>
      <c r="D101" s="35">
        <v>2000</v>
      </c>
      <c r="E101" s="35">
        <v>1000</v>
      </c>
      <c r="F101" s="85">
        <v>1</v>
      </c>
      <c r="G101" s="143">
        <v>1</v>
      </c>
      <c r="H101" s="267"/>
      <c r="I101" s="268"/>
      <c r="J101" s="265"/>
      <c r="K101" s="269"/>
    </row>
    <row r="102" spans="1:11" ht="27" customHeight="1" x14ac:dyDescent="0.25">
      <c r="A102" s="66"/>
      <c r="B102" s="34" t="s">
        <v>2762</v>
      </c>
      <c r="C102" s="35">
        <v>4000</v>
      </c>
      <c r="D102" s="35">
        <v>2000</v>
      </c>
      <c r="E102" s="35">
        <v>1000</v>
      </c>
      <c r="F102" s="85">
        <v>1</v>
      </c>
      <c r="G102" s="143">
        <v>1</v>
      </c>
      <c r="H102" s="267"/>
      <c r="I102" s="268"/>
      <c r="J102" s="265"/>
      <c r="K102" s="269"/>
    </row>
    <row r="103" spans="1:11" ht="27" customHeight="1" x14ac:dyDescent="0.25">
      <c r="A103" s="66"/>
      <c r="B103" s="34" t="s">
        <v>2763</v>
      </c>
      <c r="C103" s="35">
        <v>6000</v>
      </c>
      <c r="D103" s="35">
        <v>3000</v>
      </c>
      <c r="E103" s="35">
        <v>1500</v>
      </c>
      <c r="F103" s="85">
        <v>1</v>
      </c>
      <c r="G103" s="143">
        <v>1</v>
      </c>
      <c r="H103" s="267"/>
      <c r="I103" s="268"/>
      <c r="J103" s="265"/>
      <c r="K103" s="269"/>
    </row>
    <row r="104" spans="1:11" ht="27" customHeight="1" x14ac:dyDescent="0.25">
      <c r="A104" s="66"/>
      <c r="B104" s="34" t="s">
        <v>2764</v>
      </c>
      <c r="C104" s="35">
        <v>4000</v>
      </c>
      <c r="D104" s="35">
        <v>2000</v>
      </c>
      <c r="E104" s="35">
        <v>1000</v>
      </c>
      <c r="F104" s="85">
        <v>1</v>
      </c>
      <c r="G104" s="143">
        <v>1</v>
      </c>
      <c r="H104" s="267"/>
      <c r="I104" s="268"/>
      <c r="J104" s="265"/>
      <c r="K104" s="269"/>
    </row>
    <row r="105" spans="1:11" ht="27" customHeight="1" x14ac:dyDescent="0.25">
      <c r="A105" s="66"/>
      <c r="B105" s="34" t="s">
        <v>2765</v>
      </c>
      <c r="C105" s="35">
        <v>4000</v>
      </c>
      <c r="D105" s="35">
        <v>2000</v>
      </c>
      <c r="E105" s="35">
        <v>1000</v>
      </c>
      <c r="F105" s="85">
        <v>1</v>
      </c>
      <c r="G105" s="143">
        <v>1</v>
      </c>
      <c r="H105" s="267"/>
      <c r="I105" s="268"/>
      <c r="J105" s="265"/>
      <c r="K105" s="269"/>
    </row>
    <row r="106" spans="1:11" ht="27" customHeight="1" x14ac:dyDescent="0.25">
      <c r="A106" s="66"/>
      <c r="B106" s="34" t="s">
        <v>2766</v>
      </c>
      <c r="C106" s="35">
        <v>4000</v>
      </c>
      <c r="D106" s="35">
        <v>2000</v>
      </c>
      <c r="E106" s="35">
        <v>1000</v>
      </c>
      <c r="F106" s="85">
        <v>1</v>
      </c>
      <c r="G106" s="143">
        <v>1</v>
      </c>
      <c r="H106" s="267"/>
      <c r="I106" s="268"/>
      <c r="J106" s="265"/>
      <c r="K106" s="269"/>
    </row>
    <row r="107" spans="1:11" ht="27" customHeight="1" x14ac:dyDescent="0.25">
      <c r="A107" s="66"/>
      <c r="B107" s="34" t="s">
        <v>2767</v>
      </c>
      <c r="C107" s="35">
        <v>4000</v>
      </c>
      <c r="D107" s="35">
        <v>2000</v>
      </c>
      <c r="E107" s="35">
        <v>1000</v>
      </c>
      <c r="F107" s="85">
        <v>1</v>
      </c>
      <c r="G107" s="143">
        <v>1</v>
      </c>
      <c r="H107" s="267"/>
      <c r="I107" s="268"/>
      <c r="J107" s="265"/>
      <c r="K107" s="269"/>
    </row>
    <row r="108" spans="1:11" ht="27" customHeight="1" x14ac:dyDescent="0.25">
      <c r="A108" s="66"/>
      <c r="B108" s="34" t="s">
        <v>2768</v>
      </c>
      <c r="C108" s="35">
        <v>4000</v>
      </c>
      <c r="D108" s="35">
        <v>2000</v>
      </c>
      <c r="E108" s="35">
        <v>1000</v>
      </c>
      <c r="F108" s="85">
        <v>1</v>
      </c>
      <c r="G108" s="143">
        <v>1</v>
      </c>
      <c r="H108" s="267"/>
      <c r="I108" s="268"/>
      <c r="J108" s="265"/>
      <c r="K108" s="269"/>
    </row>
    <row r="109" spans="1:11" ht="43.9" customHeight="1" x14ac:dyDescent="0.25">
      <c r="A109" s="66"/>
      <c r="B109" s="34" t="s">
        <v>2769</v>
      </c>
      <c r="C109" s="35">
        <v>6000</v>
      </c>
      <c r="D109" s="35">
        <v>3000</v>
      </c>
      <c r="E109" s="35">
        <v>1500</v>
      </c>
      <c r="F109" s="85">
        <v>1</v>
      </c>
      <c r="G109" s="143">
        <v>1</v>
      </c>
      <c r="H109" s="267"/>
      <c r="I109" s="268"/>
      <c r="J109" s="265"/>
      <c r="K109" s="269"/>
    </row>
    <row r="110" spans="1:11" ht="43.9" customHeight="1" x14ac:dyDescent="0.25">
      <c r="A110" s="66"/>
      <c r="B110" s="34" t="s">
        <v>2770</v>
      </c>
      <c r="C110" s="35">
        <v>4000</v>
      </c>
      <c r="D110" s="35">
        <v>2000</v>
      </c>
      <c r="E110" s="35">
        <v>1000</v>
      </c>
      <c r="F110" s="85">
        <v>1</v>
      </c>
      <c r="G110" s="143">
        <v>1</v>
      </c>
      <c r="H110" s="267"/>
      <c r="I110" s="268"/>
      <c r="J110" s="265"/>
      <c r="K110" s="269"/>
    </row>
    <row r="111" spans="1:11" ht="27" customHeight="1" x14ac:dyDescent="0.25">
      <c r="A111" s="66"/>
      <c r="B111" s="34" t="s">
        <v>2771</v>
      </c>
      <c r="C111" s="35">
        <v>3500</v>
      </c>
      <c r="D111" s="35">
        <v>1800</v>
      </c>
      <c r="E111" s="35">
        <v>1000</v>
      </c>
      <c r="F111" s="85">
        <v>1</v>
      </c>
      <c r="G111" s="143">
        <v>1</v>
      </c>
      <c r="H111" s="267"/>
      <c r="I111" s="268"/>
      <c r="J111" s="265"/>
      <c r="K111" s="269"/>
    </row>
    <row r="112" spans="1:11" ht="27" customHeight="1" x14ac:dyDescent="0.25">
      <c r="A112" s="66"/>
      <c r="B112" s="34" t="s">
        <v>2772</v>
      </c>
      <c r="C112" s="35">
        <v>3500</v>
      </c>
      <c r="D112" s="35">
        <v>1800</v>
      </c>
      <c r="E112" s="35">
        <v>1000</v>
      </c>
      <c r="F112" s="85">
        <v>1</v>
      </c>
      <c r="G112" s="143">
        <v>1</v>
      </c>
      <c r="H112" s="267"/>
      <c r="I112" s="268"/>
      <c r="J112" s="265"/>
      <c r="K112" s="269"/>
    </row>
    <row r="113" spans="1:11" ht="27" customHeight="1" x14ac:dyDescent="0.25">
      <c r="A113" s="66"/>
      <c r="B113" s="34" t="s">
        <v>2773</v>
      </c>
      <c r="C113" s="35">
        <v>3500</v>
      </c>
      <c r="D113" s="35">
        <v>1800</v>
      </c>
      <c r="E113" s="35">
        <v>1000</v>
      </c>
      <c r="F113" s="85">
        <v>1</v>
      </c>
      <c r="G113" s="143">
        <v>1</v>
      </c>
      <c r="H113" s="267"/>
      <c r="I113" s="268"/>
      <c r="J113" s="265"/>
      <c r="K113" s="269"/>
    </row>
    <row r="114" spans="1:11" ht="43.9" customHeight="1" x14ac:dyDescent="0.25">
      <c r="A114" s="66"/>
      <c r="B114" s="34" t="s">
        <v>2774</v>
      </c>
      <c r="C114" s="35">
        <v>4000</v>
      </c>
      <c r="D114" s="35">
        <v>2000</v>
      </c>
      <c r="E114" s="35">
        <v>1000</v>
      </c>
      <c r="F114" s="85">
        <v>1</v>
      </c>
      <c r="G114" s="143">
        <v>1</v>
      </c>
      <c r="H114" s="267"/>
      <c r="I114" s="268"/>
      <c r="J114" s="265"/>
      <c r="K114" s="269"/>
    </row>
    <row r="115" spans="1:11" ht="27" customHeight="1" x14ac:dyDescent="0.25">
      <c r="A115" s="66"/>
      <c r="B115" s="34" t="s">
        <v>2775</v>
      </c>
      <c r="C115" s="35">
        <v>4000</v>
      </c>
      <c r="D115" s="35">
        <v>2000</v>
      </c>
      <c r="E115" s="35">
        <v>1000</v>
      </c>
      <c r="F115" s="85">
        <v>1</v>
      </c>
      <c r="G115" s="143">
        <v>1</v>
      </c>
      <c r="H115" s="267"/>
      <c r="I115" s="268"/>
      <c r="J115" s="265"/>
      <c r="K115" s="269"/>
    </row>
    <row r="116" spans="1:11" ht="27" customHeight="1" x14ac:dyDescent="0.25">
      <c r="A116" s="66"/>
      <c r="B116" s="34" t="s">
        <v>2776</v>
      </c>
      <c r="C116" s="35">
        <v>4000</v>
      </c>
      <c r="D116" s="35">
        <v>2000</v>
      </c>
      <c r="E116" s="35">
        <v>1000</v>
      </c>
      <c r="F116" s="85">
        <v>1</v>
      </c>
      <c r="G116" s="143">
        <v>1</v>
      </c>
      <c r="H116" s="267"/>
      <c r="I116" s="268"/>
      <c r="J116" s="265"/>
      <c r="K116" s="269"/>
    </row>
    <row r="117" spans="1:11" ht="27" customHeight="1" x14ac:dyDescent="0.25">
      <c r="A117" s="66"/>
      <c r="B117" s="34" t="s">
        <v>2777</v>
      </c>
      <c r="C117" s="35">
        <v>4000</v>
      </c>
      <c r="D117" s="35">
        <v>2000</v>
      </c>
      <c r="E117" s="35">
        <v>1000</v>
      </c>
      <c r="F117" s="85">
        <v>1</v>
      </c>
      <c r="G117" s="143">
        <v>1</v>
      </c>
      <c r="H117" s="267"/>
      <c r="I117" s="268"/>
      <c r="J117" s="265"/>
      <c r="K117" s="269"/>
    </row>
    <row r="118" spans="1:11" ht="27" customHeight="1" x14ac:dyDescent="0.25">
      <c r="A118" s="66"/>
      <c r="B118" s="34" t="s">
        <v>2778</v>
      </c>
      <c r="C118" s="35">
        <v>4000</v>
      </c>
      <c r="D118" s="35">
        <v>2000</v>
      </c>
      <c r="E118" s="35">
        <v>1000</v>
      </c>
      <c r="F118" s="85">
        <v>1</v>
      </c>
      <c r="G118" s="143">
        <v>1</v>
      </c>
      <c r="H118" s="267"/>
      <c r="I118" s="268"/>
      <c r="J118" s="265"/>
      <c r="K118" s="269"/>
    </row>
    <row r="119" spans="1:11" ht="27" customHeight="1" x14ac:dyDescent="0.25">
      <c r="A119" s="66"/>
      <c r="B119" s="34" t="s">
        <v>2779</v>
      </c>
      <c r="C119" s="35">
        <v>4000</v>
      </c>
      <c r="D119" s="35">
        <v>2000</v>
      </c>
      <c r="E119" s="35">
        <v>1000</v>
      </c>
      <c r="F119" s="85">
        <v>1</v>
      </c>
      <c r="G119" s="143">
        <v>1</v>
      </c>
      <c r="H119" s="267"/>
      <c r="I119" s="268"/>
      <c r="J119" s="265"/>
      <c r="K119" s="269"/>
    </row>
    <row r="120" spans="1:11" ht="27" customHeight="1" x14ac:dyDescent="0.25">
      <c r="A120" s="66">
        <v>15</v>
      </c>
      <c r="B120" s="31" t="s">
        <v>2780</v>
      </c>
      <c r="C120" s="36"/>
      <c r="D120" s="36"/>
      <c r="E120" s="36"/>
      <c r="F120" s="84"/>
      <c r="G120" s="145"/>
      <c r="H120" s="267"/>
      <c r="I120" s="268"/>
      <c r="J120" s="265"/>
      <c r="K120" s="269"/>
    </row>
    <row r="121" spans="1:11" ht="24.6" customHeight="1" x14ac:dyDescent="0.2">
      <c r="A121" s="66"/>
      <c r="B121" s="34" t="s">
        <v>2781</v>
      </c>
      <c r="C121" s="35">
        <v>15000</v>
      </c>
      <c r="D121" s="36"/>
      <c r="E121" s="36"/>
      <c r="F121" s="85">
        <v>1.2</v>
      </c>
      <c r="G121" s="143">
        <v>1.2</v>
      </c>
      <c r="H121" s="267">
        <f>21162/C121</f>
        <v>1.4108000000000001</v>
      </c>
      <c r="I121" s="268"/>
      <c r="J121" s="389" t="s">
        <v>2902</v>
      </c>
      <c r="K121" s="264" t="s">
        <v>2888</v>
      </c>
    </row>
    <row r="122" spans="1:11" ht="24.6" customHeight="1" x14ac:dyDescent="0.2">
      <c r="A122" s="66"/>
      <c r="B122" s="34" t="s">
        <v>2782</v>
      </c>
      <c r="C122" s="35">
        <v>12000</v>
      </c>
      <c r="D122" s="36"/>
      <c r="E122" s="36"/>
      <c r="F122" s="85">
        <v>1.2</v>
      </c>
      <c r="G122" s="143">
        <v>1.2</v>
      </c>
      <c r="H122" s="267">
        <f>18860/C122</f>
        <v>1.5716666666666668</v>
      </c>
      <c r="I122" s="268"/>
      <c r="J122" s="390"/>
      <c r="K122" s="264" t="s">
        <v>2899</v>
      </c>
    </row>
    <row r="123" spans="1:11" ht="24.6" customHeight="1" x14ac:dyDescent="0.2">
      <c r="A123" s="66"/>
      <c r="B123" s="34" t="s">
        <v>2783</v>
      </c>
      <c r="C123" s="35">
        <v>10000</v>
      </c>
      <c r="D123" s="36"/>
      <c r="E123" s="36"/>
      <c r="F123" s="85">
        <v>1.2</v>
      </c>
      <c r="G123" s="143">
        <v>1.2</v>
      </c>
      <c r="H123" s="267">
        <f>12662/C123</f>
        <v>1.2662</v>
      </c>
      <c r="I123" s="268"/>
      <c r="J123" s="391"/>
      <c r="K123" s="264" t="s">
        <v>2882</v>
      </c>
    </row>
    <row r="124" spans="1:11" ht="27" customHeight="1" x14ac:dyDescent="0.2">
      <c r="A124" s="66">
        <v>16</v>
      </c>
      <c r="B124" s="31" t="s">
        <v>2784</v>
      </c>
      <c r="C124" s="36"/>
      <c r="D124" s="36"/>
      <c r="E124" s="36"/>
      <c r="F124" s="85"/>
      <c r="G124" s="143"/>
      <c r="H124" s="267"/>
      <c r="I124" s="268"/>
      <c r="J124" s="265"/>
      <c r="K124" s="261"/>
    </row>
    <row r="125" spans="1:11" ht="27" customHeight="1" x14ac:dyDescent="0.2">
      <c r="A125" s="66"/>
      <c r="B125" s="34" t="s">
        <v>2785</v>
      </c>
      <c r="C125" s="35">
        <v>12000</v>
      </c>
      <c r="D125" s="36"/>
      <c r="E125" s="36"/>
      <c r="F125" s="86">
        <v>1.2</v>
      </c>
      <c r="G125" s="146">
        <v>1.2</v>
      </c>
      <c r="H125" s="267"/>
      <c r="I125" s="268"/>
      <c r="J125" s="265"/>
      <c r="K125" s="263">
        <v>30000</v>
      </c>
    </row>
    <row r="126" spans="1:11" ht="27" customHeight="1" x14ac:dyDescent="0.2">
      <c r="A126" s="66"/>
      <c r="B126" s="34" t="s">
        <v>2786</v>
      </c>
      <c r="C126" s="35">
        <v>10000</v>
      </c>
      <c r="D126" s="36"/>
      <c r="E126" s="36"/>
      <c r="F126" s="86">
        <v>1.2</v>
      </c>
      <c r="G126" s="146">
        <v>1.2</v>
      </c>
      <c r="H126" s="267"/>
      <c r="I126" s="268"/>
      <c r="J126" s="265"/>
      <c r="K126" s="263">
        <v>25000</v>
      </c>
    </row>
    <row r="127" spans="1:11" ht="46.9" customHeight="1" x14ac:dyDescent="0.2">
      <c r="A127" s="66">
        <v>17</v>
      </c>
      <c r="B127" s="31" t="s">
        <v>2787</v>
      </c>
      <c r="C127" s="35">
        <v>11000</v>
      </c>
      <c r="D127" s="36"/>
      <c r="E127" s="36"/>
      <c r="F127" s="86">
        <v>1.2</v>
      </c>
      <c r="G127" s="146">
        <v>1.2</v>
      </c>
      <c r="H127" s="267">
        <f>14222/C127</f>
        <v>1.292909090909091</v>
      </c>
      <c r="I127" s="268"/>
      <c r="J127" s="40" t="s">
        <v>2902</v>
      </c>
      <c r="K127" s="263">
        <v>16000</v>
      </c>
    </row>
    <row r="128" spans="1:11" ht="27" customHeight="1" x14ac:dyDescent="0.2">
      <c r="A128" s="66">
        <v>18</v>
      </c>
      <c r="B128" s="31" t="s">
        <v>2788</v>
      </c>
      <c r="C128" s="36"/>
      <c r="D128" s="36"/>
      <c r="E128" s="36"/>
      <c r="F128" s="87"/>
      <c r="G128" s="147"/>
      <c r="H128" s="267"/>
      <c r="I128" s="268"/>
      <c r="J128" s="265"/>
      <c r="K128" s="261"/>
    </row>
    <row r="129" spans="1:11" ht="27" customHeight="1" x14ac:dyDescent="0.2">
      <c r="A129" s="66"/>
      <c r="B129" s="34" t="s">
        <v>2789</v>
      </c>
      <c r="C129" s="35">
        <v>12000</v>
      </c>
      <c r="D129" s="36"/>
      <c r="E129" s="36"/>
      <c r="F129" s="88">
        <v>1.2</v>
      </c>
      <c r="G129" s="148">
        <v>1.2</v>
      </c>
      <c r="H129" s="267"/>
      <c r="I129" s="268"/>
      <c r="J129" s="265"/>
      <c r="K129" s="263">
        <v>35000</v>
      </c>
    </row>
    <row r="130" spans="1:11" ht="27" customHeight="1" x14ac:dyDescent="0.2">
      <c r="A130" s="66"/>
      <c r="B130" s="34" t="s">
        <v>2790</v>
      </c>
      <c r="C130" s="35">
        <v>9000</v>
      </c>
      <c r="D130" s="36"/>
      <c r="E130" s="36"/>
      <c r="F130" s="88">
        <v>1.2</v>
      </c>
      <c r="G130" s="148">
        <v>1.2</v>
      </c>
      <c r="H130" s="267"/>
      <c r="I130" s="268"/>
      <c r="J130" s="265"/>
      <c r="K130" s="263">
        <v>24000</v>
      </c>
    </row>
    <row r="131" spans="1:11" ht="27.75" customHeight="1" x14ac:dyDescent="0.25">
      <c r="A131" s="66">
        <v>19</v>
      </c>
      <c r="B131" s="31" t="s">
        <v>2791</v>
      </c>
      <c r="C131" s="36"/>
      <c r="D131" s="36"/>
      <c r="E131" s="36"/>
      <c r="F131" s="87"/>
      <c r="G131" s="147"/>
      <c r="H131" s="267"/>
      <c r="I131" s="268"/>
      <c r="J131" s="265"/>
      <c r="K131" s="269"/>
    </row>
    <row r="132" spans="1:11" ht="27.75" customHeight="1" x14ac:dyDescent="0.2">
      <c r="A132" s="66"/>
      <c r="B132" s="34" t="s">
        <v>2792</v>
      </c>
      <c r="C132" s="35">
        <v>12000</v>
      </c>
      <c r="D132" s="35">
        <v>6000</v>
      </c>
      <c r="E132" s="35">
        <v>3000</v>
      </c>
      <c r="F132" s="88">
        <v>1.2</v>
      </c>
      <c r="G132" s="148">
        <v>1.2</v>
      </c>
      <c r="H132" s="267"/>
      <c r="I132" s="268"/>
      <c r="J132" s="265"/>
      <c r="K132" s="262"/>
    </row>
    <row r="133" spans="1:11" ht="27.75" customHeight="1" x14ac:dyDescent="0.2">
      <c r="A133" s="66"/>
      <c r="B133" s="34" t="s">
        <v>2793</v>
      </c>
      <c r="C133" s="35">
        <v>9000</v>
      </c>
      <c r="D133" s="35">
        <v>4500</v>
      </c>
      <c r="E133" s="35">
        <v>2300</v>
      </c>
      <c r="F133" s="88">
        <v>1.1000000000000001</v>
      </c>
      <c r="G133" s="148">
        <v>1.1000000000000001</v>
      </c>
      <c r="H133" s="267"/>
      <c r="I133" s="268"/>
      <c r="J133" s="265"/>
      <c r="K133" s="262"/>
    </row>
    <row r="134" spans="1:11" ht="27.75" customHeight="1" x14ac:dyDescent="0.2">
      <c r="A134" s="66"/>
      <c r="B134" s="34" t="s">
        <v>2794</v>
      </c>
      <c r="C134" s="35">
        <v>11000</v>
      </c>
      <c r="D134" s="35">
        <v>5600</v>
      </c>
      <c r="E134" s="35">
        <v>2900</v>
      </c>
      <c r="F134" s="88">
        <v>1.1000000000000001</v>
      </c>
      <c r="G134" s="148">
        <v>1.1000000000000001</v>
      </c>
      <c r="H134" s="267"/>
      <c r="I134" s="268"/>
      <c r="J134" s="265"/>
      <c r="K134" s="263">
        <v>22000</v>
      </c>
    </row>
    <row r="135" spans="1:11" ht="27.75" customHeight="1" x14ac:dyDescent="0.2">
      <c r="A135" s="66"/>
      <c r="B135" s="34" t="s">
        <v>2795</v>
      </c>
      <c r="C135" s="35">
        <v>16000</v>
      </c>
      <c r="D135" s="35">
        <v>8100</v>
      </c>
      <c r="E135" s="35">
        <v>4100</v>
      </c>
      <c r="F135" s="88">
        <v>1.1000000000000001</v>
      </c>
      <c r="G135" s="148">
        <v>1.1000000000000001</v>
      </c>
      <c r="H135" s="267"/>
      <c r="I135" s="268"/>
      <c r="J135" s="265"/>
      <c r="K135" s="263">
        <v>28000</v>
      </c>
    </row>
    <row r="136" spans="1:11" ht="27.75" customHeight="1" x14ac:dyDescent="0.2">
      <c r="A136" s="66">
        <v>20</v>
      </c>
      <c r="B136" s="31" t="s">
        <v>2796</v>
      </c>
      <c r="C136" s="36"/>
      <c r="D136" s="36"/>
      <c r="E136" s="36"/>
      <c r="F136" s="87"/>
      <c r="G136" s="147"/>
      <c r="H136" s="267"/>
      <c r="I136" s="268"/>
      <c r="J136" s="265"/>
      <c r="K136" s="261"/>
    </row>
    <row r="137" spans="1:11" ht="27.75" customHeight="1" x14ac:dyDescent="0.2">
      <c r="A137" s="66"/>
      <c r="B137" s="34" t="s">
        <v>2797</v>
      </c>
      <c r="C137" s="35">
        <v>11000</v>
      </c>
      <c r="D137" s="36"/>
      <c r="E137" s="36"/>
      <c r="F137" s="88">
        <v>1.2</v>
      </c>
      <c r="G137" s="148">
        <v>1.2</v>
      </c>
      <c r="H137" s="267"/>
      <c r="I137" s="268"/>
      <c r="J137" s="265"/>
      <c r="K137" s="263">
        <v>30000</v>
      </c>
    </row>
    <row r="138" spans="1:11" ht="27.75" customHeight="1" x14ac:dyDescent="0.2">
      <c r="A138" s="66"/>
      <c r="B138" s="34" t="s">
        <v>2798</v>
      </c>
      <c r="C138" s="35">
        <v>12000</v>
      </c>
      <c r="D138" s="36"/>
      <c r="E138" s="36"/>
      <c r="F138" s="88">
        <v>1.2</v>
      </c>
      <c r="G138" s="148">
        <v>1.2</v>
      </c>
      <c r="H138" s="267"/>
      <c r="I138" s="268"/>
      <c r="J138" s="265"/>
      <c r="K138" s="263">
        <v>38000</v>
      </c>
    </row>
    <row r="139" spans="1:11" ht="27.75" customHeight="1" x14ac:dyDescent="0.2">
      <c r="A139" s="66">
        <v>21</v>
      </c>
      <c r="B139" s="31" t="s">
        <v>2799</v>
      </c>
      <c r="C139" s="36"/>
      <c r="D139" s="36"/>
      <c r="E139" s="36"/>
      <c r="F139" s="87"/>
      <c r="G139" s="147"/>
      <c r="H139" s="267"/>
      <c r="I139" s="268"/>
      <c r="J139" s="265"/>
      <c r="K139" s="261"/>
    </row>
    <row r="140" spans="1:11" ht="27.75" customHeight="1" x14ac:dyDescent="0.2">
      <c r="A140" s="66"/>
      <c r="B140" s="34" t="s">
        <v>2797</v>
      </c>
      <c r="C140" s="35">
        <v>11000</v>
      </c>
      <c r="D140" s="36"/>
      <c r="E140" s="36"/>
      <c r="F140" s="88">
        <v>1.2</v>
      </c>
      <c r="G140" s="148">
        <v>1.2</v>
      </c>
      <c r="H140" s="267">
        <f>15000/C140</f>
        <v>1.3636363636363635</v>
      </c>
      <c r="I140" s="268"/>
      <c r="J140" s="265" t="s">
        <v>2877</v>
      </c>
      <c r="K140" s="263">
        <v>22000</v>
      </c>
    </row>
    <row r="141" spans="1:11" ht="27.75" customHeight="1" x14ac:dyDescent="0.25">
      <c r="A141" s="66"/>
      <c r="B141" s="34" t="s">
        <v>2798</v>
      </c>
      <c r="C141" s="35">
        <v>12000</v>
      </c>
      <c r="D141" s="36"/>
      <c r="E141" s="36"/>
      <c r="F141" s="88">
        <v>1.2</v>
      </c>
      <c r="G141" s="148">
        <v>1.2</v>
      </c>
      <c r="H141" s="267"/>
      <c r="I141" s="268"/>
      <c r="J141" s="265"/>
      <c r="K141" s="269"/>
    </row>
    <row r="142" spans="1:11" ht="27.75" customHeight="1" x14ac:dyDescent="0.25">
      <c r="A142" s="66">
        <v>22</v>
      </c>
      <c r="B142" s="31" t="s">
        <v>2800</v>
      </c>
      <c r="C142" s="35">
        <v>10000</v>
      </c>
      <c r="D142" s="35">
        <v>5000</v>
      </c>
      <c r="E142" s="35">
        <v>2500</v>
      </c>
      <c r="F142" s="88">
        <v>1</v>
      </c>
      <c r="G142" s="148">
        <v>1</v>
      </c>
      <c r="H142" s="267"/>
      <c r="I142" s="268"/>
      <c r="J142" s="265"/>
      <c r="K142" s="269"/>
    </row>
    <row r="143" spans="1:11" ht="27.75" customHeight="1" x14ac:dyDescent="0.25">
      <c r="A143" s="66">
        <v>23</v>
      </c>
      <c r="B143" s="31" t="s">
        <v>77</v>
      </c>
      <c r="C143" s="36"/>
      <c r="D143" s="36"/>
      <c r="E143" s="36"/>
      <c r="F143" s="87"/>
      <c r="G143" s="147"/>
      <c r="H143" s="267"/>
      <c r="I143" s="268"/>
      <c r="J143" s="265"/>
      <c r="K143" s="269"/>
    </row>
    <row r="144" spans="1:11" ht="27.75" customHeight="1" x14ac:dyDescent="0.25">
      <c r="A144" s="66"/>
      <c r="B144" s="34" t="s">
        <v>78</v>
      </c>
      <c r="C144" s="35">
        <v>3000</v>
      </c>
      <c r="D144" s="36"/>
      <c r="E144" s="36"/>
      <c r="F144" s="88">
        <v>1</v>
      </c>
      <c r="G144" s="148">
        <v>1.1000000000000001</v>
      </c>
      <c r="H144" s="267"/>
      <c r="I144" s="268"/>
      <c r="J144" s="265"/>
      <c r="K144" s="269"/>
    </row>
    <row r="145" spans="1:11" ht="27.75" customHeight="1" x14ac:dyDescent="0.25">
      <c r="A145" s="66"/>
      <c r="B145" s="34" t="s">
        <v>539</v>
      </c>
      <c r="C145" s="35">
        <v>2000</v>
      </c>
      <c r="D145" s="36"/>
      <c r="E145" s="36"/>
      <c r="F145" s="88">
        <v>1</v>
      </c>
      <c r="G145" s="148">
        <v>1.1000000000000001</v>
      </c>
      <c r="H145" s="267">
        <f>3000/C145</f>
        <v>1.5</v>
      </c>
      <c r="I145" s="268"/>
      <c r="J145" s="200" t="s">
        <v>2903</v>
      </c>
      <c r="K145" s="269"/>
    </row>
    <row r="146" spans="1:11" ht="27.75" customHeight="1" x14ac:dyDescent="0.25">
      <c r="A146" s="66"/>
      <c r="B146" s="34" t="s">
        <v>80</v>
      </c>
      <c r="C146" s="35">
        <v>1000</v>
      </c>
      <c r="D146" s="36"/>
      <c r="E146" s="36"/>
      <c r="F146" s="88">
        <v>1</v>
      </c>
      <c r="G146" s="148">
        <v>1.1000000000000001</v>
      </c>
      <c r="H146" s="267"/>
      <c r="I146" s="268"/>
      <c r="J146" s="265"/>
      <c r="K146" s="269"/>
    </row>
  </sheetData>
  <autoFilter ref="A3:K3" xr:uid="{00000000-0009-0000-0000-000012000000}"/>
  <mergeCells count="11">
    <mergeCell ref="K2:K3"/>
    <mergeCell ref="J121:J123"/>
    <mergeCell ref="G2:G3"/>
    <mergeCell ref="H2:H3"/>
    <mergeCell ref="I2:I3"/>
    <mergeCell ref="J2:J3"/>
    <mergeCell ref="A1:E1"/>
    <mergeCell ref="A2:A3"/>
    <mergeCell ref="B2:B3"/>
    <mergeCell ref="C2:E2"/>
    <mergeCell ref="F2:F3"/>
  </mergeCells>
  <pageMargins left="0.70866141732283472" right="0.35433070866141736" top="0.55118110236220474" bottom="0.5511811023622047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3"/>
  <sheetViews>
    <sheetView tabSelected="1" view="pageBreakPreview" zoomScale="60" zoomScaleNormal="70" workbookViewId="0">
      <selection activeCell="T10" sqref="T10"/>
    </sheetView>
  </sheetViews>
  <sheetFormatPr defaultColWidth="8.875" defaultRowHeight="14.25" x14ac:dyDescent="0.2"/>
  <cols>
    <col min="1" max="1" width="7.125" style="28" customWidth="1"/>
    <col min="2" max="2" width="60.25" style="28" customWidth="1"/>
    <col min="3" max="5" width="9.75" style="28" hidden="1" customWidth="1"/>
    <col min="6" max="6" width="16.125" style="28" hidden="1" customWidth="1"/>
    <col min="7" max="7" width="17" style="134" customWidth="1"/>
    <col min="8" max="9" width="13.875" style="28" hidden="1" customWidth="1"/>
    <col min="10" max="10" width="15.625" style="28" hidden="1" customWidth="1"/>
    <col min="11" max="11" width="12.25" style="28" hidden="1" customWidth="1"/>
    <col min="12" max="16384" width="8.875" style="28"/>
  </cols>
  <sheetData>
    <row r="1" spans="1:11" ht="31.15" customHeight="1" x14ac:dyDescent="0.2">
      <c r="A1" s="352" t="s">
        <v>1635</v>
      </c>
      <c r="B1" s="352"/>
      <c r="C1" s="352"/>
      <c r="D1" s="352"/>
      <c r="E1" s="352"/>
      <c r="F1" s="63"/>
      <c r="G1" s="135"/>
      <c r="H1" s="63"/>
      <c r="I1" s="63"/>
      <c r="J1" s="63"/>
      <c r="K1" s="127"/>
    </row>
    <row r="2" spans="1:11" ht="30" customHeight="1" x14ac:dyDescent="0.2">
      <c r="A2" s="349" t="s">
        <v>0</v>
      </c>
      <c r="B2" s="350" t="s">
        <v>1636</v>
      </c>
      <c r="C2" s="349" t="s">
        <v>2846</v>
      </c>
      <c r="D2" s="349"/>
      <c r="E2" s="349"/>
      <c r="F2" s="349" t="s">
        <v>2839</v>
      </c>
      <c r="G2" s="351" t="s">
        <v>2843</v>
      </c>
      <c r="H2" s="349" t="s">
        <v>2851</v>
      </c>
      <c r="I2" s="349" t="s">
        <v>2840</v>
      </c>
      <c r="J2" s="350" t="s">
        <v>2841</v>
      </c>
      <c r="K2" s="349" t="s">
        <v>2850</v>
      </c>
    </row>
    <row r="3" spans="1:11" ht="30" customHeight="1" x14ac:dyDescent="0.2">
      <c r="A3" s="349"/>
      <c r="B3" s="350"/>
      <c r="C3" s="162" t="s">
        <v>3</v>
      </c>
      <c r="D3" s="162" t="s">
        <v>4</v>
      </c>
      <c r="E3" s="162" t="s">
        <v>5</v>
      </c>
      <c r="F3" s="349"/>
      <c r="G3" s="351"/>
      <c r="H3" s="349"/>
      <c r="I3" s="349"/>
      <c r="J3" s="350"/>
      <c r="K3" s="349"/>
    </row>
    <row r="4" spans="1:11" ht="23.45" customHeight="1" x14ac:dyDescent="0.2">
      <c r="A4" s="162">
        <v>1</v>
      </c>
      <c r="B4" s="31" t="s">
        <v>6</v>
      </c>
      <c r="C4" s="36"/>
      <c r="D4" s="36"/>
      <c r="E4" s="36"/>
      <c r="F4" s="36"/>
      <c r="G4" s="136"/>
      <c r="H4" s="36"/>
      <c r="I4" s="36"/>
      <c r="J4" s="36"/>
      <c r="K4" s="36"/>
    </row>
    <row r="5" spans="1:11" ht="39.6" customHeight="1" x14ac:dyDescent="0.2">
      <c r="A5" s="162"/>
      <c r="B5" s="34" t="s">
        <v>1637</v>
      </c>
      <c r="C5" s="35">
        <v>17000</v>
      </c>
      <c r="D5" s="35">
        <v>8500</v>
      </c>
      <c r="E5" s="35">
        <v>4300</v>
      </c>
      <c r="F5" s="71">
        <v>1</v>
      </c>
      <c r="G5" s="133">
        <v>1</v>
      </c>
      <c r="H5" s="35"/>
      <c r="I5" s="35"/>
      <c r="J5" s="35"/>
      <c r="K5" s="35"/>
    </row>
    <row r="6" spans="1:11" ht="23.45" customHeight="1" x14ac:dyDescent="0.2">
      <c r="A6" s="162"/>
      <c r="B6" s="34" t="s">
        <v>1638</v>
      </c>
      <c r="C6" s="35">
        <v>17000</v>
      </c>
      <c r="D6" s="35">
        <v>8500</v>
      </c>
      <c r="E6" s="35">
        <v>4300</v>
      </c>
      <c r="F6" s="71">
        <v>1</v>
      </c>
      <c r="G6" s="133">
        <v>1</v>
      </c>
      <c r="H6" s="35"/>
      <c r="I6" s="35"/>
      <c r="J6" s="35"/>
      <c r="K6" s="35"/>
    </row>
    <row r="7" spans="1:11" ht="23.45" customHeight="1" x14ac:dyDescent="0.2">
      <c r="A7" s="162"/>
      <c r="B7" s="34" t="s">
        <v>1639</v>
      </c>
      <c r="C7" s="35">
        <v>17000</v>
      </c>
      <c r="D7" s="35">
        <v>8500</v>
      </c>
      <c r="E7" s="35">
        <v>4300</v>
      </c>
      <c r="F7" s="71">
        <v>1</v>
      </c>
      <c r="G7" s="133">
        <v>1</v>
      </c>
      <c r="H7" s="35"/>
      <c r="I7" s="35"/>
      <c r="J7" s="35"/>
      <c r="K7" s="35"/>
    </row>
    <row r="8" spans="1:11" ht="23.45" customHeight="1" x14ac:dyDescent="0.2">
      <c r="A8" s="162">
        <v>2</v>
      </c>
      <c r="B8" s="31" t="s">
        <v>1164</v>
      </c>
      <c r="C8" s="36"/>
      <c r="D8" s="36"/>
      <c r="E8" s="36"/>
      <c r="F8" s="36"/>
      <c r="G8" s="133">
        <v>1</v>
      </c>
      <c r="H8" s="36"/>
      <c r="I8" s="36"/>
      <c r="J8" s="36"/>
      <c r="K8" s="36"/>
    </row>
    <row r="9" spans="1:11" ht="23.45" customHeight="1" x14ac:dyDescent="0.2">
      <c r="A9" s="162"/>
      <c r="B9" s="34" t="s">
        <v>1640</v>
      </c>
      <c r="C9" s="35">
        <v>28000</v>
      </c>
      <c r="D9" s="35">
        <v>14100</v>
      </c>
      <c r="E9" s="35">
        <v>7100</v>
      </c>
      <c r="F9" s="71">
        <v>1</v>
      </c>
      <c r="G9" s="133">
        <v>1</v>
      </c>
      <c r="H9" s="35"/>
      <c r="I9" s="35"/>
      <c r="J9" s="35"/>
      <c r="K9" s="35"/>
    </row>
    <row r="10" spans="1:11" ht="23.45" customHeight="1" x14ac:dyDescent="0.2">
      <c r="A10" s="162"/>
      <c r="B10" s="34" t="s">
        <v>1641</v>
      </c>
      <c r="C10" s="35">
        <v>25000</v>
      </c>
      <c r="D10" s="35">
        <v>12500</v>
      </c>
      <c r="E10" s="35">
        <v>6400</v>
      </c>
      <c r="F10" s="71">
        <v>1</v>
      </c>
      <c r="G10" s="133">
        <v>1</v>
      </c>
      <c r="H10" s="35"/>
      <c r="I10" s="35"/>
      <c r="J10" s="35"/>
      <c r="K10" s="35"/>
    </row>
    <row r="11" spans="1:11" ht="23.45" customHeight="1" x14ac:dyDescent="0.2">
      <c r="A11" s="162"/>
      <c r="B11" s="34" t="s">
        <v>1642</v>
      </c>
      <c r="C11" s="35">
        <v>25000</v>
      </c>
      <c r="D11" s="35">
        <v>12500</v>
      </c>
      <c r="E11" s="35">
        <v>6400</v>
      </c>
      <c r="F11" s="71">
        <v>1</v>
      </c>
      <c r="G11" s="133">
        <v>1</v>
      </c>
      <c r="H11" s="35"/>
      <c r="I11" s="35"/>
      <c r="J11" s="35"/>
      <c r="K11" s="35"/>
    </row>
    <row r="12" spans="1:11" ht="23.45" customHeight="1" x14ac:dyDescent="0.2">
      <c r="A12" s="162"/>
      <c r="B12" s="34" t="s">
        <v>1643</v>
      </c>
      <c r="C12" s="35">
        <v>20000</v>
      </c>
      <c r="D12" s="35">
        <v>10000</v>
      </c>
      <c r="E12" s="35">
        <v>5000</v>
      </c>
      <c r="F12" s="71">
        <v>1</v>
      </c>
      <c r="G12" s="133">
        <v>1</v>
      </c>
      <c r="H12" s="35"/>
      <c r="I12" s="35"/>
      <c r="J12" s="35"/>
      <c r="K12" s="35"/>
    </row>
    <row r="13" spans="1:11" ht="23.45" customHeight="1" x14ac:dyDescent="0.2">
      <c r="A13" s="162">
        <v>3</v>
      </c>
      <c r="B13" s="31" t="s">
        <v>1644</v>
      </c>
      <c r="C13" s="36"/>
      <c r="D13" s="36"/>
      <c r="E13" s="36"/>
      <c r="F13" s="36"/>
      <c r="G13" s="133">
        <v>1</v>
      </c>
      <c r="H13" s="36"/>
      <c r="I13" s="36"/>
      <c r="J13" s="36"/>
      <c r="K13" s="36"/>
    </row>
    <row r="14" spans="1:11" ht="23.45" customHeight="1" x14ac:dyDescent="0.2">
      <c r="A14" s="162"/>
      <c r="B14" s="34" t="s">
        <v>1645</v>
      </c>
      <c r="C14" s="35">
        <v>10000</v>
      </c>
      <c r="D14" s="35">
        <v>5100</v>
      </c>
      <c r="E14" s="35">
        <v>2600</v>
      </c>
      <c r="F14" s="71">
        <v>1</v>
      </c>
      <c r="G14" s="133">
        <v>1</v>
      </c>
      <c r="H14" s="35"/>
      <c r="I14" s="35"/>
      <c r="J14" s="35"/>
      <c r="K14" s="35"/>
    </row>
    <row r="15" spans="1:11" ht="23.45" customHeight="1" x14ac:dyDescent="0.2">
      <c r="A15" s="162"/>
      <c r="B15" s="34" t="s">
        <v>1646</v>
      </c>
      <c r="C15" s="35">
        <v>12000</v>
      </c>
      <c r="D15" s="35">
        <v>6000</v>
      </c>
      <c r="E15" s="35">
        <v>3000</v>
      </c>
      <c r="F15" s="71">
        <v>1</v>
      </c>
      <c r="G15" s="133">
        <v>1</v>
      </c>
      <c r="H15" s="35"/>
      <c r="I15" s="35"/>
      <c r="J15" s="35"/>
      <c r="K15" s="35"/>
    </row>
    <row r="16" spans="1:11" ht="23.45" customHeight="1" x14ac:dyDescent="0.2">
      <c r="A16" s="162"/>
      <c r="B16" s="34" t="s">
        <v>1647</v>
      </c>
      <c r="C16" s="35">
        <v>10000</v>
      </c>
      <c r="D16" s="35">
        <v>5100</v>
      </c>
      <c r="E16" s="35">
        <v>2600</v>
      </c>
      <c r="F16" s="71">
        <v>1</v>
      </c>
      <c r="G16" s="133">
        <v>1</v>
      </c>
      <c r="H16" s="35"/>
      <c r="I16" s="35"/>
      <c r="J16" s="35"/>
      <c r="K16" s="35"/>
    </row>
    <row r="17" spans="1:11" ht="23.45" customHeight="1" x14ac:dyDescent="0.2">
      <c r="A17" s="162">
        <v>4</v>
      </c>
      <c r="B17" s="31" t="s">
        <v>1648</v>
      </c>
      <c r="C17" s="36"/>
      <c r="D17" s="36"/>
      <c r="E17" s="36"/>
      <c r="F17" s="36"/>
      <c r="G17" s="133">
        <v>1</v>
      </c>
      <c r="H17" s="36"/>
      <c r="I17" s="36"/>
      <c r="J17" s="36"/>
      <c r="K17" s="36"/>
    </row>
    <row r="18" spans="1:11" ht="23.45" customHeight="1" x14ac:dyDescent="0.2">
      <c r="A18" s="162"/>
      <c r="B18" s="34" t="s">
        <v>1649</v>
      </c>
      <c r="C18" s="35">
        <v>8100</v>
      </c>
      <c r="D18" s="35">
        <v>4100</v>
      </c>
      <c r="E18" s="35">
        <v>2100</v>
      </c>
      <c r="F18" s="71">
        <v>1</v>
      </c>
      <c r="G18" s="133">
        <v>1</v>
      </c>
      <c r="H18" s="35"/>
      <c r="I18" s="35"/>
      <c r="J18" s="35"/>
      <c r="K18" s="35"/>
    </row>
    <row r="19" spans="1:11" ht="23.45" customHeight="1" x14ac:dyDescent="0.2">
      <c r="A19" s="162"/>
      <c r="B19" s="34" t="s">
        <v>1650</v>
      </c>
      <c r="C19" s="35">
        <v>8100</v>
      </c>
      <c r="D19" s="35">
        <v>4100</v>
      </c>
      <c r="E19" s="35">
        <v>2100</v>
      </c>
      <c r="F19" s="71">
        <v>1</v>
      </c>
      <c r="G19" s="133">
        <v>1</v>
      </c>
      <c r="H19" s="35"/>
      <c r="I19" s="35"/>
      <c r="J19" s="35"/>
      <c r="K19" s="35"/>
    </row>
    <row r="20" spans="1:11" ht="23.45" customHeight="1" x14ac:dyDescent="0.2">
      <c r="A20" s="162">
        <v>5</v>
      </c>
      <c r="B20" s="31" t="s">
        <v>1217</v>
      </c>
      <c r="C20" s="36"/>
      <c r="D20" s="36"/>
      <c r="E20" s="36"/>
      <c r="F20" s="36"/>
      <c r="G20" s="133">
        <v>1</v>
      </c>
      <c r="H20" s="36"/>
      <c r="I20" s="36"/>
      <c r="J20" s="36"/>
      <c r="K20" s="36"/>
    </row>
    <row r="21" spans="1:11" ht="23.45" customHeight="1" x14ac:dyDescent="0.2">
      <c r="A21" s="162"/>
      <c r="B21" s="34" t="s">
        <v>1651</v>
      </c>
      <c r="C21" s="35">
        <v>12000</v>
      </c>
      <c r="D21" s="35">
        <v>6000</v>
      </c>
      <c r="E21" s="35">
        <v>2700</v>
      </c>
      <c r="F21" s="71">
        <v>1</v>
      </c>
      <c r="G21" s="133">
        <v>1</v>
      </c>
      <c r="H21" s="35"/>
      <c r="I21" s="35"/>
      <c r="J21" s="35"/>
      <c r="K21" s="35"/>
    </row>
    <row r="22" spans="1:11" ht="23.45" customHeight="1" x14ac:dyDescent="0.2">
      <c r="A22" s="162"/>
      <c r="B22" s="34" t="s">
        <v>1652</v>
      </c>
      <c r="C22" s="35">
        <v>16000</v>
      </c>
      <c r="D22" s="35">
        <v>8000</v>
      </c>
      <c r="E22" s="35">
        <v>3200</v>
      </c>
      <c r="F22" s="71">
        <v>1</v>
      </c>
      <c r="G22" s="133">
        <v>1</v>
      </c>
      <c r="H22" s="35"/>
      <c r="I22" s="35"/>
      <c r="J22" s="35"/>
      <c r="K22" s="35"/>
    </row>
    <row r="23" spans="1:11" ht="23.45" customHeight="1" x14ac:dyDescent="0.2">
      <c r="A23" s="162"/>
      <c r="B23" s="34" t="s">
        <v>1653</v>
      </c>
      <c r="C23" s="35">
        <v>12000</v>
      </c>
      <c r="D23" s="35">
        <v>6000</v>
      </c>
      <c r="E23" s="35">
        <v>2700</v>
      </c>
      <c r="F23" s="71">
        <v>1</v>
      </c>
      <c r="G23" s="133">
        <v>1</v>
      </c>
      <c r="H23" s="35"/>
      <c r="I23" s="35"/>
      <c r="J23" s="35"/>
      <c r="K23" s="35"/>
    </row>
    <row r="24" spans="1:11" ht="23.45" customHeight="1" x14ac:dyDescent="0.2">
      <c r="A24" s="162">
        <v>6</v>
      </c>
      <c r="B24" s="31" t="s">
        <v>1654</v>
      </c>
      <c r="C24" s="36"/>
      <c r="D24" s="36"/>
      <c r="E24" s="36"/>
      <c r="F24" s="36"/>
      <c r="G24" s="133">
        <v>1</v>
      </c>
      <c r="H24" s="36"/>
      <c r="I24" s="36"/>
      <c r="J24" s="36"/>
      <c r="K24" s="36"/>
    </row>
    <row r="25" spans="1:11" ht="23.45" customHeight="1" x14ac:dyDescent="0.2">
      <c r="A25" s="162"/>
      <c r="B25" s="34" t="s">
        <v>1655</v>
      </c>
      <c r="C25" s="35">
        <v>7000</v>
      </c>
      <c r="D25" s="35">
        <v>3500</v>
      </c>
      <c r="E25" s="35">
        <v>1900</v>
      </c>
      <c r="F25" s="71">
        <v>1</v>
      </c>
      <c r="G25" s="133">
        <v>1</v>
      </c>
      <c r="H25" s="35"/>
      <c r="I25" s="35"/>
      <c r="J25" s="35"/>
      <c r="K25" s="35"/>
    </row>
    <row r="26" spans="1:11" ht="23.45" customHeight="1" x14ac:dyDescent="0.2">
      <c r="A26" s="162">
        <v>7</v>
      </c>
      <c r="B26" s="31" t="s">
        <v>29</v>
      </c>
      <c r="C26" s="36"/>
      <c r="D26" s="36"/>
      <c r="E26" s="36"/>
      <c r="F26" s="36"/>
      <c r="G26" s="133">
        <v>1</v>
      </c>
      <c r="H26" s="36"/>
      <c r="I26" s="36"/>
      <c r="J26" s="36"/>
      <c r="K26" s="36"/>
    </row>
    <row r="27" spans="1:11" ht="23.45" customHeight="1" x14ac:dyDescent="0.2">
      <c r="A27" s="162"/>
      <c r="B27" s="34" t="s">
        <v>1656</v>
      </c>
      <c r="C27" s="35">
        <v>6000</v>
      </c>
      <c r="D27" s="35">
        <v>3100</v>
      </c>
      <c r="E27" s="35">
        <v>1400</v>
      </c>
      <c r="F27" s="71">
        <v>1</v>
      </c>
      <c r="G27" s="133">
        <v>1</v>
      </c>
      <c r="H27" s="35"/>
      <c r="I27" s="35"/>
      <c r="J27" s="35"/>
      <c r="K27" s="35"/>
    </row>
    <row r="28" spans="1:11" ht="23.45" customHeight="1" x14ac:dyDescent="0.2">
      <c r="A28" s="162"/>
      <c r="B28" s="34" t="s">
        <v>1657</v>
      </c>
      <c r="C28" s="35">
        <v>5500</v>
      </c>
      <c r="D28" s="35">
        <v>2800</v>
      </c>
      <c r="E28" s="35">
        <v>1500</v>
      </c>
      <c r="F28" s="71">
        <v>1</v>
      </c>
      <c r="G28" s="133">
        <v>1</v>
      </c>
      <c r="H28" s="35"/>
      <c r="I28" s="35"/>
      <c r="J28" s="35"/>
      <c r="K28" s="35"/>
    </row>
    <row r="29" spans="1:11" ht="39.6" customHeight="1" x14ac:dyDescent="0.2">
      <c r="A29" s="162"/>
      <c r="B29" s="34" t="s">
        <v>1658</v>
      </c>
      <c r="C29" s="35">
        <v>5000</v>
      </c>
      <c r="D29" s="35">
        <v>2600</v>
      </c>
      <c r="E29" s="35">
        <v>1400</v>
      </c>
      <c r="F29" s="71">
        <v>1</v>
      </c>
      <c r="G29" s="133">
        <v>1</v>
      </c>
      <c r="H29" s="35"/>
      <c r="I29" s="35"/>
      <c r="J29" s="35"/>
      <c r="K29" s="35"/>
    </row>
    <row r="30" spans="1:11" ht="23.45" customHeight="1" x14ac:dyDescent="0.2">
      <c r="A30" s="162"/>
      <c r="B30" s="34" t="s">
        <v>1659</v>
      </c>
      <c r="C30" s="35">
        <v>5000</v>
      </c>
      <c r="D30" s="35">
        <v>2600</v>
      </c>
      <c r="E30" s="35">
        <v>1200</v>
      </c>
      <c r="F30" s="71">
        <v>1</v>
      </c>
      <c r="G30" s="133">
        <v>1</v>
      </c>
      <c r="H30" s="35"/>
      <c r="I30" s="35"/>
      <c r="J30" s="35"/>
      <c r="K30" s="35"/>
    </row>
    <row r="31" spans="1:11" ht="23.45" customHeight="1" x14ac:dyDescent="0.2">
      <c r="A31" s="162"/>
      <c r="B31" s="34" t="s">
        <v>1660</v>
      </c>
      <c r="C31" s="35">
        <v>3600</v>
      </c>
      <c r="D31" s="35">
        <v>2000</v>
      </c>
      <c r="E31" s="35">
        <v>1000</v>
      </c>
      <c r="F31" s="71">
        <v>1</v>
      </c>
      <c r="G31" s="133">
        <v>1</v>
      </c>
      <c r="H31" s="35"/>
      <c r="I31" s="35"/>
      <c r="J31" s="35"/>
      <c r="K31" s="35"/>
    </row>
    <row r="32" spans="1:11" ht="23.45" customHeight="1" x14ac:dyDescent="0.2">
      <c r="A32" s="162"/>
      <c r="B32" s="34" t="s">
        <v>1661</v>
      </c>
      <c r="C32" s="35">
        <v>3600</v>
      </c>
      <c r="D32" s="35">
        <v>2000</v>
      </c>
      <c r="E32" s="35">
        <v>1000</v>
      </c>
      <c r="F32" s="71">
        <v>1</v>
      </c>
      <c r="G32" s="133">
        <v>1</v>
      </c>
      <c r="H32" s="35"/>
      <c r="I32" s="35"/>
      <c r="J32" s="35"/>
      <c r="K32" s="35"/>
    </row>
    <row r="33" spans="1:11" ht="23.45" customHeight="1" x14ac:dyDescent="0.2">
      <c r="A33" s="162"/>
      <c r="B33" s="34" t="s">
        <v>1662</v>
      </c>
      <c r="C33" s="35">
        <v>8700</v>
      </c>
      <c r="D33" s="35">
        <v>4400</v>
      </c>
      <c r="E33" s="35">
        <v>2100</v>
      </c>
      <c r="F33" s="71">
        <v>1</v>
      </c>
      <c r="G33" s="133">
        <v>1</v>
      </c>
      <c r="H33" s="35"/>
      <c r="I33" s="35"/>
      <c r="J33" s="35"/>
      <c r="K33" s="35"/>
    </row>
    <row r="34" spans="1:11" ht="39.6" customHeight="1" x14ac:dyDescent="0.2">
      <c r="A34" s="162"/>
      <c r="B34" s="34" t="s">
        <v>1663</v>
      </c>
      <c r="C34" s="35">
        <v>8700</v>
      </c>
      <c r="D34" s="35">
        <v>4400</v>
      </c>
      <c r="E34" s="35">
        <v>2100</v>
      </c>
      <c r="F34" s="71">
        <v>1</v>
      </c>
      <c r="G34" s="133">
        <v>1</v>
      </c>
      <c r="H34" s="35"/>
      <c r="I34" s="35"/>
      <c r="J34" s="35"/>
      <c r="K34" s="35"/>
    </row>
    <row r="35" spans="1:11" ht="23.45" customHeight="1" x14ac:dyDescent="0.2">
      <c r="A35" s="162"/>
      <c r="B35" s="38" t="s">
        <v>1664</v>
      </c>
      <c r="C35" s="35">
        <v>8700</v>
      </c>
      <c r="D35" s="35">
        <v>4400</v>
      </c>
      <c r="E35" s="35">
        <v>2100</v>
      </c>
      <c r="F35" s="71">
        <v>1</v>
      </c>
      <c r="G35" s="133">
        <v>1</v>
      </c>
      <c r="H35" s="35"/>
      <c r="I35" s="35"/>
      <c r="J35" s="35"/>
      <c r="K35" s="35"/>
    </row>
    <row r="36" spans="1:11" ht="23.45" customHeight="1" x14ac:dyDescent="0.2">
      <c r="A36" s="162"/>
      <c r="B36" s="38" t="s">
        <v>1665</v>
      </c>
      <c r="C36" s="35">
        <v>8700</v>
      </c>
      <c r="D36" s="35">
        <v>4400</v>
      </c>
      <c r="E36" s="35">
        <v>2100</v>
      </c>
      <c r="F36" s="71">
        <v>1</v>
      </c>
      <c r="G36" s="133">
        <v>1</v>
      </c>
      <c r="H36" s="35"/>
      <c r="I36" s="35"/>
      <c r="J36" s="35"/>
      <c r="K36" s="35"/>
    </row>
    <row r="37" spans="1:11" ht="23.45" customHeight="1" x14ac:dyDescent="0.2">
      <c r="A37" s="162"/>
      <c r="B37" s="34" t="s">
        <v>1666</v>
      </c>
      <c r="C37" s="35">
        <v>8000</v>
      </c>
      <c r="D37" s="35">
        <v>4000</v>
      </c>
      <c r="E37" s="35">
        <v>2000</v>
      </c>
      <c r="F37" s="71">
        <v>1</v>
      </c>
      <c r="G37" s="133">
        <v>1</v>
      </c>
      <c r="H37" s="35"/>
      <c r="I37" s="35"/>
      <c r="J37" s="35"/>
      <c r="K37" s="35"/>
    </row>
    <row r="38" spans="1:11" ht="39.6" customHeight="1" x14ac:dyDescent="0.2">
      <c r="A38" s="162"/>
      <c r="B38" s="34" t="s">
        <v>1667</v>
      </c>
      <c r="C38" s="35">
        <v>7000</v>
      </c>
      <c r="D38" s="35">
        <v>3500</v>
      </c>
      <c r="E38" s="35">
        <v>1800</v>
      </c>
      <c r="F38" s="71">
        <v>1</v>
      </c>
      <c r="G38" s="133">
        <v>1</v>
      </c>
      <c r="H38" s="35"/>
      <c r="I38" s="35"/>
      <c r="J38" s="35"/>
      <c r="K38" s="35"/>
    </row>
    <row r="39" spans="1:11" ht="23.45" customHeight="1" x14ac:dyDescent="0.2">
      <c r="A39" s="162">
        <v>8</v>
      </c>
      <c r="B39" s="31" t="s">
        <v>1668</v>
      </c>
      <c r="C39" s="36"/>
      <c r="D39" s="36"/>
      <c r="E39" s="36"/>
      <c r="F39" s="36"/>
      <c r="G39" s="133">
        <v>1</v>
      </c>
      <c r="H39" s="36"/>
      <c r="I39" s="36"/>
      <c r="J39" s="36"/>
      <c r="K39" s="36"/>
    </row>
    <row r="40" spans="1:11" ht="23.45" customHeight="1" x14ac:dyDescent="0.2">
      <c r="A40" s="162"/>
      <c r="B40" s="34" t="s">
        <v>1669</v>
      </c>
      <c r="C40" s="35">
        <v>7200</v>
      </c>
      <c r="D40" s="35">
        <v>3700</v>
      </c>
      <c r="E40" s="35">
        <v>1900</v>
      </c>
      <c r="F40" s="71">
        <v>1</v>
      </c>
      <c r="G40" s="133">
        <v>1</v>
      </c>
      <c r="H40" s="35"/>
      <c r="I40" s="35"/>
      <c r="J40" s="35"/>
      <c r="K40" s="35"/>
    </row>
    <row r="41" spans="1:11" ht="38.450000000000003" customHeight="1" x14ac:dyDescent="0.2">
      <c r="A41" s="162">
        <v>9</v>
      </c>
      <c r="B41" s="31" t="s">
        <v>1670</v>
      </c>
      <c r="C41" s="36"/>
      <c r="D41" s="36"/>
      <c r="E41" s="36"/>
      <c r="F41" s="36"/>
      <c r="G41" s="133">
        <v>1</v>
      </c>
      <c r="H41" s="36"/>
      <c r="I41" s="36"/>
      <c r="J41" s="36"/>
      <c r="K41" s="36"/>
    </row>
    <row r="42" spans="1:11" ht="39.6" customHeight="1" x14ac:dyDescent="0.2">
      <c r="A42" s="162"/>
      <c r="B42" s="34" t="s">
        <v>1671</v>
      </c>
      <c r="C42" s="35">
        <v>12400</v>
      </c>
      <c r="D42" s="36"/>
      <c r="E42" s="36"/>
      <c r="F42" s="71">
        <v>1</v>
      </c>
      <c r="G42" s="133">
        <v>1</v>
      </c>
      <c r="H42" s="36"/>
      <c r="I42" s="36"/>
      <c r="J42" s="36"/>
      <c r="K42" s="36"/>
    </row>
    <row r="43" spans="1:11" ht="23.45" customHeight="1" x14ac:dyDescent="0.2">
      <c r="A43" s="162"/>
      <c r="B43" s="34" t="s">
        <v>1672</v>
      </c>
      <c r="C43" s="35">
        <v>14700</v>
      </c>
      <c r="D43" s="36"/>
      <c r="E43" s="36"/>
      <c r="F43" s="71">
        <v>1</v>
      </c>
      <c r="G43" s="133">
        <v>1</v>
      </c>
      <c r="H43" s="36"/>
      <c r="I43" s="36"/>
      <c r="J43" s="36"/>
      <c r="K43" s="36"/>
    </row>
    <row r="44" spans="1:11" ht="38.450000000000003" customHeight="1" x14ac:dyDescent="0.2">
      <c r="A44" s="162">
        <v>10</v>
      </c>
      <c r="B44" s="31" t="s">
        <v>1673</v>
      </c>
      <c r="C44" s="36"/>
      <c r="D44" s="36"/>
      <c r="E44" s="36"/>
      <c r="F44" s="36"/>
      <c r="G44" s="133">
        <v>1</v>
      </c>
      <c r="H44" s="36"/>
      <c r="I44" s="36"/>
      <c r="J44" s="36"/>
      <c r="K44" s="36"/>
    </row>
    <row r="45" spans="1:11" ht="23.45" customHeight="1" x14ac:dyDescent="0.2">
      <c r="A45" s="162"/>
      <c r="B45" s="34" t="s">
        <v>1674</v>
      </c>
      <c r="C45" s="35">
        <v>18800</v>
      </c>
      <c r="D45" s="36"/>
      <c r="E45" s="36"/>
      <c r="F45" s="71">
        <v>1</v>
      </c>
      <c r="G45" s="133">
        <v>1</v>
      </c>
      <c r="H45" s="36"/>
      <c r="I45" s="36"/>
      <c r="J45" s="36"/>
      <c r="K45" s="36"/>
    </row>
    <row r="46" spans="1:11" ht="23.45" customHeight="1" x14ac:dyDescent="0.2">
      <c r="A46" s="162"/>
      <c r="B46" s="34" t="s">
        <v>1672</v>
      </c>
      <c r="C46" s="35">
        <v>16100</v>
      </c>
      <c r="D46" s="36"/>
      <c r="E46" s="36"/>
      <c r="F46" s="71">
        <v>1</v>
      </c>
      <c r="G46" s="133">
        <v>1</v>
      </c>
      <c r="H46" s="36"/>
      <c r="I46" s="36"/>
      <c r="J46" s="36"/>
      <c r="K46" s="36"/>
    </row>
    <row r="47" spans="1:11" ht="23.45" customHeight="1" x14ac:dyDescent="0.2">
      <c r="A47" s="162">
        <v>11</v>
      </c>
      <c r="B47" s="31" t="s">
        <v>1675</v>
      </c>
      <c r="C47" s="36"/>
      <c r="D47" s="36"/>
      <c r="E47" s="36"/>
      <c r="F47" s="36"/>
      <c r="G47" s="133">
        <v>1</v>
      </c>
      <c r="H47" s="36"/>
      <c r="I47" s="36"/>
      <c r="J47" s="36"/>
      <c r="K47" s="36"/>
    </row>
    <row r="48" spans="1:11" ht="23.45" customHeight="1" x14ac:dyDescent="0.2">
      <c r="A48" s="162"/>
      <c r="B48" s="34" t="s">
        <v>49</v>
      </c>
      <c r="C48" s="35">
        <v>13000</v>
      </c>
      <c r="D48" s="36"/>
      <c r="E48" s="36"/>
      <c r="F48" s="71">
        <v>1</v>
      </c>
      <c r="G48" s="133">
        <v>1</v>
      </c>
      <c r="H48" s="36"/>
      <c r="I48" s="36"/>
      <c r="J48" s="36"/>
      <c r="K48" s="36"/>
    </row>
    <row r="49" spans="1:11" ht="23.45" customHeight="1" x14ac:dyDescent="0.2">
      <c r="A49" s="162">
        <v>12</v>
      </c>
      <c r="B49" s="31" t="s">
        <v>1676</v>
      </c>
      <c r="C49" s="36"/>
      <c r="D49" s="36"/>
      <c r="E49" s="36"/>
      <c r="F49" s="36"/>
      <c r="G49" s="133">
        <v>1</v>
      </c>
      <c r="H49" s="36"/>
      <c r="I49" s="36"/>
      <c r="J49" s="36"/>
      <c r="K49" s="36"/>
    </row>
    <row r="50" spans="1:11" ht="23.45" customHeight="1" x14ac:dyDescent="0.2">
      <c r="A50" s="162"/>
      <c r="B50" s="34" t="s">
        <v>178</v>
      </c>
      <c r="C50" s="35">
        <v>28500</v>
      </c>
      <c r="D50" s="36"/>
      <c r="E50" s="36"/>
      <c r="F50" s="71">
        <v>1</v>
      </c>
      <c r="G50" s="133">
        <v>1</v>
      </c>
      <c r="H50" s="36"/>
      <c r="I50" s="36"/>
      <c r="J50" s="36"/>
      <c r="K50" s="36"/>
    </row>
    <row r="51" spans="1:11" ht="23.45" customHeight="1" x14ac:dyDescent="0.2">
      <c r="A51" s="162">
        <v>13</v>
      </c>
      <c r="B51" s="31" t="s">
        <v>1677</v>
      </c>
      <c r="C51" s="36"/>
      <c r="D51" s="36"/>
      <c r="E51" s="36"/>
      <c r="F51" s="36"/>
      <c r="G51" s="133">
        <v>1</v>
      </c>
      <c r="H51" s="36"/>
      <c r="I51" s="36"/>
      <c r="J51" s="36"/>
      <c r="K51" s="36"/>
    </row>
    <row r="52" spans="1:11" ht="23.45" customHeight="1" x14ac:dyDescent="0.2">
      <c r="A52" s="162"/>
      <c r="B52" s="34" t="s">
        <v>1678</v>
      </c>
      <c r="C52" s="35">
        <v>10000</v>
      </c>
      <c r="D52" s="36"/>
      <c r="E52" s="36"/>
      <c r="F52" s="71">
        <v>1</v>
      </c>
      <c r="G52" s="133">
        <v>1</v>
      </c>
      <c r="H52" s="36"/>
      <c r="I52" s="36"/>
      <c r="J52" s="36"/>
      <c r="K52" s="36"/>
    </row>
    <row r="53" spans="1:11" ht="36.6" customHeight="1" x14ac:dyDescent="0.2">
      <c r="A53" s="162"/>
      <c r="B53" s="34" t="s">
        <v>1679</v>
      </c>
      <c r="C53" s="35">
        <v>10000</v>
      </c>
      <c r="D53" s="36"/>
      <c r="E53" s="36"/>
      <c r="F53" s="71">
        <v>1</v>
      </c>
      <c r="G53" s="133">
        <v>1</v>
      </c>
      <c r="H53" s="36"/>
      <c r="I53" s="36"/>
      <c r="J53" s="36"/>
      <c r="K53" s="36"/>
    </row>
    <row r="54" spans="1:11" ht="23.45" customHeight="1" x14ac:dyDescent="0.2">
      <c r="A54" s="162"/>
      <c r="B54" s="34" t="s">
        <v>1680</v>
      </c>
      <c r="C54" s="35">
        <v>10000</v>
      </c>
      <c r="D54" s="36"/>
      <c r="E54" s="36"/>
      <c r="F54" s="71">
        <v>1</v>
      </c>
      <c r="G54" s="133">
        <v>1</v>
      </c>
      <c r="H54" s="36"/>
      <c r="I54" s="36"/>
      <c r="J54" s="36"/>
      <c r="K54" s="36"/>
    </row>
    <row r="55" spans="1:11" ht="39.6" customHeight="1" x14ac:dyDescent="0.2">
      <c r="A55" s="162"/>
      <c r="B55" s="34" t="s">
        <v>1681</v>
      </c>
      <c r="C55" s="35">
        <v>9000</v>
      </c>
      <c r="D55" s="36"/>
      <c r="E55" s="36"/>
      <c r="F55" s="71">
        <v>1</v>
      </c>
      <c r="G55" s="133">
        <v>1</v>
      </c>
      <c r="H55" s="36"/>
      <c r="I55" s="36"/>
      <c r="J55" s="36"/>
      <c r="K55" s="36"/>
    </row>
    <row r="56" spans="1:11" ht="23.45" customHeight="1" x14ac:dyDescent="0.2">
      <c r="A56" s="163">
        <v>14</v>
      </c>
      <c r="B56" s="31" t="s">
        <v>1682</v>
      </c>
      <c r="C56" s="36"/>
      <c r="D56" s="36"/>
      <c r="E56" s="36"/>
      <c r="F56" s="36"/>
      <c r="G56" s="133">
        <v>1</v>
      </c>
      <c r="H56" s="36"/>
      <c r="I56" s="36"/>
      <c r="J56" s="36"/>
      <c r="K56" s="36"/>
    </row>
    <row r="57" spans="1:11" ht="23.45" customHeight="1" x14ac:dyDescent="0.2">
      <c r="A57" s="162"/>
      <c r="B57" s="34" t="s">
        <v>1683</v>
      </c>
      <c r="C57" s="35">
        <v>30000</v>
      </c>
      <c r="D57" s="36"/>
      <c r="E57" s="36"/>
      <c r="F57" s="71">
        <v>1</v>
      </c>
      <c r="G57" s="133">
        <v>1</v>
      </c>
      <c r="H57" s="36"/>
      <c r="I57" s="36"/>
      <c r="J57" s="36"/>
      <c r="K57" s="36"/>
    </row>
    <row r="58" spans="1:11" ht="23.45" customHeight="1" x14ac:dyDescent="0.2">
      <c r="A58" s="162"/>
      <c r="B58" s="34" t="s">
        <v>1684</v>
      </c>
      <c r="C58" s="35">
        <v>25000</v>
      </c>
      <c r="D58" s="36"/>
      <c r="E58" s="36"/>
      <c r="F58" s="71">
        <v>1</v>
      </c>
      <c r="G58" s="133">
        <v>1</v>
      </c>
      <c r="H58" s="36"/>
      <c r="I58" s="36"/>
      <c r="J58" s="36"/>
      <c r="K58" s="36"/>
    </row>
    <row r="59" spans="1:11" ht="23.45" customHeight="1" x14ac:dyDescent="0.2">
      <c r="A59" s="162"/>
      <c r="B59" s="34" t="s">
        <v>1685</v>
      </c>
      <c r="C59" s="35">
        <v>21400</v>
      </c>
      <c r="D59" s="36"/>
      <c r="E59" s="36"/>
      <c r="F59" s="71">
        <v>1</v>
      </c>
      <c r="G59" s="133">
        <v>1</v>
      </c>
      <c r="H59" s="36"/>
      <c r="I59" s="36"/>
      <c r="J59" s="36"/>
      <c r="K59" s="36"/>
    </row>
    <row r="60" spans="1:11" ht="23.45" customHeight="1" x14ac:dyDescent="0.2">
      <c r="A60" s="162">
        <v>15</v>
      </c>
      <c r="B60" s="31" t="s">
        <v>77</v>
      </c>
      <c r="C60" s="36"/>
      <c r="D60" s="36"/>
      <c r="E60" s="36"/>
      <c r="F60" s="36"/>
      <c r="G60" s="133">
        <v>1</v>
      </c>
      <c r="H60" s="36"/>
      <c r="I60" s="36"/>
      <c r="J60" s="36"/>
      <c r="K60" s="36"/>
    </row>
    <row r="61" spans="1:11" ht="23.45" customHeight="1" x14ac:dyDescent="0.2">
      <c r="A61" s="162"/>
      <c r="B61" s="34" t="s">
        <v>78</v>
      </c>
      <c r="C61" s="35">
        <v>3000</v>
      </c>
      <c r="D61" s="36"/>
      <c r="E61" s="36"/>
      <c r="F61" s="71">
        <v>1</v>
      </c>
      <c r="G61" s="133">
        <v>1</v>
      </c>
      <c r="H61" s="36"/>
      <c r="I61" s="36"/>
      <c r="J61" s="36"/>
      <c r="K61" s="36"/>
    </row>
    <row r="62" spans="1:11" ht="23.45" customHeight="1" x14ac:dyDescent="0.2">
      <c r="A62" s="162"/>
      <c r="B62" s="34" t="s">
        <v>539</v>
      </c>
      <c r="C62" s="35">
        <v>2000</v>
      </c>
      <c r="D62" s="36"/>
      <c r="E62" s="36"/>
      <c r="F62" s="71">
        <v>1</v>
      </c>
      <c r="G62" s="133">
        <v>1</v>
      </c>
      <c r="H62" s="36"/>
      <c r="I62" s="36"/>
      <c r="J62" s="36"/>
      <c r="K62" s="36"/>
    </row>
    <row r="63" spans="1:11" ht="23.45" customHeight="1" x14ac:dyDescent="0.2">
      <c r="A63" s="162"/>
      <c r="B63" s="34" t="s">
        <v>80</v>
      </c>
      <c r="C63" s="35">
        <v>1000</v>
      </c>
      <c r="D63" s="36"/>
      <c r="E63" s="36"/>
      <c r="F63" s="71">
        <v>1</v>
      </c>
      <c r="G63" s="133">
        <v>1</v>
      </c>
      <c r="H63" s="36"/>
      <c r="I63" s="36"/>
      <c r="J63" s="36"/>
      <c r="K63" s="36"/>
    </row>
  </sheetData>
  <autoFilter ref="A3:K63" xr:uid="{00000000-0009-0000-0000-000001000000}"/>
  <mergeCells count="10">
    <mergeCell ref="K2:K3"/>
    <mergeCell ref="G2:G3"/>
    <mergeCell ref="H2:H3"/>
    <mergeCell ref="I2:I3"/>
    <mergeCell ref="J2:J3"/>
    <mergeCell ref="A1:E1"/>
    <mergeCell ref="A2:A3"/>
    <mergeCell ref="B2:B3"/>
    <mergeCell ref="C2:E2"/>
    <mergeCell ref="F2:F3"/>
  </mergeCells>
  <pageMargins left="0.70866141732283472" right="0.35433070866141736" top="0.55118110236220474" bottom="0.55118110236220474" header="0.31496062992125984" footer="0.31496062992125984"/>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L54"/>
  <sheetViews>
    <sheetView tabSelected="1" zoomScale="70" zoomScaleNormal="70" workbookViewId="0">
      <selection activeCell="T10" sqref="T10"/>
    </sheetView>
  </sheetViews>
  <sheetFormatPr defaultRowHeight="14.25" x14ac:dyDescent="0.2"/>
  <cols>
    <col min="2" max="2" width="57.625" customWidth="1"/>
    <col min="3" max="5" width="0" hidden="1" customWidth="1"/>
    <col min="6" max="6" width="17.125" style="28" hidden="1" customWidth="1"/>
    <col min="7" max="7" width="17.125" style="28" customWidth="1"/>
    <col min="8" max="10" width="17.125" style="28" hidden="1" customWidth="1"/>
    <col min="11" max="11" width="12.25" style="28" hidden="1" customWidth="1"/>
  </cols>
  <sheetData>
    <row r="1" spans="1:11" ht="27" customHeight="1" x14ac:dyDescent="0.2">
      <c r="A1" s="100" t="s">
        <v>1550</v>
      </c>
      <c r="F1" s="73"/>
      <c r="G1" s="73"/>
      <c r="H1" s="73"/>
      <c r="I1" s="73"/>
      <c r="J1" s="73"/>
      <c r="K1" s="105"/>
    </row>
    <row r="2" spans="1:11" ht="26.45" customHeight="1" x14ac:dyDescent="0.2">
      <c r="A2" s="393" t="s">
        <v>0</v>
      </c>
      <c r="B2" s="394" t="s">
        <v>1</v>
      </c>
      <c r="C2" s="349" t="s">
        <v>2846</v>
      </c>
      <c r="D2" s="349"/>
      <c r="E2" s="349"/>
      <c r="F2" s="349" t="s">
        <v>2839</v>
      </c>
      <c r="G2" s="349" t="s">
        <v>2843</v>
      </c>
      <c r="H2" s="349" t="s">
        <v>2851</v>
      </c>
      <c r="I2" s="349" t="s">
        <v>2840</v>
      </c>
      <c r="J2" s="350" t="s">
        <v>2841</v>
      </c>
      <c r="K2" s="349" t="s">
        <v>2850</v>
      </c>
    </row>
    <row r="3" spans="1:11" ht="26.45" customHeight="1" x14ac:dyDescent="0.2">
      <c r="A3" s="393"/>
      <c r="B3" s="394"/>
      <c r="C3" s="67" t="s">
        <v>3</v>
      </c>
      <c r="D3" s="67" t="s">
        <v>4</v>
      </c>
      <c r="E3" s="67" t="s">
        <v>5</v>
      </c>
      <c r="F3" s="349"/>
      <c r="G3" s="349"/>
      <c r="H3" s="349"/>
      <c r="I3" s="349"/>
      <c r="J3" s="350"/>
      <c r="K3" s="349"/>
    </row>
    <row r="4" spans="1:11" ht="26.45" customHeight="1" x14ac:dyDescent="0.2">
      <c r="A4" s="67">
        <v>1</v>
      </c>
      <c r="B4" s="2" t="s">
        <v>1551</v>
      </c>
      <c r="C4" s="3"/>
      <c r="D4" s="3"/>
      <c r="E4" s="3"/>
      <c r="F4" s="36"/>
      <c r="G4" s="36"/>
      <c r="H4" s="36"/>
      <c r="I4" s="36"/>
      <c r="J4" s="36"/>
      <c r="K4" s="170"/>
    </row>
    <row r="5" spans="1:11" ht="26.45" customHeight="1" x14ac:dyDescent="0.2">
      <c r="A5" s="67"/>
      <c r="B5" s="4" t="s">
        <v>1552</v>
      </c>
      <c r="C5" s="5">
        <v>20000</v>
      </c>
      <c r="D5" s="5">
        <v>10100</v>
      </c>
      <c r="E5" s="5">
        <v>5100</v>
      </c>
      <c r="F5" s="89">
        <v>1</v>
      </c>
      <c r="G5" s="89">
        <v>1</v>
      </c>
      <c r="H5" s="35"/>
      <c r="I5" s="35"/>
      <c r="J5" s="35"/>
      <c r="K5" s="35"/>
    </row>
    <row r="6" spans="1:11" ht="26.45" customHeight="1" x14ac:dyDescent="0.2">
      <c r="A6" s="67"/>
      <c r="B6" s="4" t="s">
        <v>1553</v>
      </c>
      <c r="C6" s="5">
        <v>16000</v>
      </c>
      <c r="D6" s="5">
        <v>8100</v>
      </c>
      <c r="E6" s="5">
        <v>4100</v>
      </c>
      <c r="F6" s="89">
        <v>1</v>
      </c>
      <c r="G6" s="89">
        <v>1</v>
      </c>
      <c r="H6" s="36"/>
      <c r="I6" s="36"/>
      <c r="J6" s="36"/>
      <c r="K6" s="36"/>
    </row>
    <row r="7" spans="1:11" ht="26.45" customHeight="1" x14ac:dyDescent="0.2">
      <c r="A7" s="67"/>
      <c r="B7" s="4" t="s">
        <v>1554</v>
      </c>
      <c r="C7" s="5">
        <v>14000</v>
      </c>
      <c r="D7" s="5">
        <v>7100</v>
      </c>
      <c r="E7" s="5">
        <v>3600</v>
      </c>
      <c r="F7" s="89">
        <v>1</v>
      </c>
      <c r="G7" s="89">
        <v>1</v>
      </c>
      <c r="H7" s="35"/>
      <c r="I7" s="35"/>
      <c r="J7" s="35"/>
      <c r="K7" s="35"/>
    </row>
    <row r="8" spans="1:11" ht="26.45" customHeight="1" x14ac:dyDescent="0.2">
      <c r="A8" s="67"/>
      <c r="B8" s="4" t="s">
        <v>1555</v>
      </c>
      <c r="C8" s="5">
        <v>11000</v>
      </c>
      <c r="D8" s="5">
        <v>5500</v>
      </c>
      <c r="E8" s="5">
        <v>2800</v>
      </c>
      <c r="F8" s="89">
        <v>1</v>
      </c>
      <c r="G8" s="89">
        <v>1</v>
      </c>
      <c r="H8" s="35"/>
      <c r="I8" s="35"/>
      <c r="J8" s="35"/>
      <c r="K8" s="35"/>
    </row>
    <row r="9" spans="1:11" ht="26.45" customHeight="1" x14ac:dyDescent="0.2">
      <c r="A9" s="67"/>
      <c r="B9" s="4" t="s">
        <v>1556</v>
      </c>
      <c r="C9" s="5">
        <v>10000</v>
      </c>
      <c r="D9" s="5">
        <v>5000</v>
      </c>
      <c r="E9" s="5">
        <v>2500</v>
      </c>
      <c r="F9" s="89">
        <v>1</v>
      </c>
      <c r="G9" s="89">
        <v>1</v>
      </c>
      <c r="H9" s="36"/>
      <c r="I9" s="36"/>
      <c r="J9" s="36"/>
      <c r="K9" s="36"/>
    </row>
    <row r="10" spans="1:11" ht="26.45" customHeight="1" x14ac:dyDescent="0.2">
      <c r="A10" s="67"/>
      <c r="B10" s="4" t="s">
        <v>1557</v>
      </c>
      <c r="C10" s="5">
        <v>8000</v>
      </c>
      <c r="D10" s="5">
        <v>4000</v>
      </c>
      <c r="E10" s="5">
        <v>2000</v>
      </c>
      <c r="F10" s="89">
        <v>1</v>
      </c>
      <c r="G10" s="89">
        <v>1</v>
      </c>
      <c r="H10" s="35"/>
      <c r="I10" s="35"/>
      <c r="J10" s="35"/>
      <c r="K10" s="35"/>
    </row>
    <row r="11" spans="1:11" ht="26.45" customHeight="1" x14ac:dyDescent="0.2">
      <c r="A11" s="67">
        <v>2</v>
      </c>
      <c r="B11" s="2" t="s">
        <v>1445</v>
      </c>
      <c r="C11" s="3"/>
      <c r="D11" s="3"/>
      <c r="E11" s="3"/>
      <c r="F11" s="35"/>
      <c r="G11" s="35"/>
      <c r="H11" s="35"/>
      <c r="I11" s="35"/>
      <c r="J11" s="35"/>
      <c r="K11" s="35"/>
    </row>
    <row r="12" spans="1:11" ht="40.15" customHeight="1" x14ac:dyDescent="0.2">
      <c r="A12" s="67"/>
      <c r="B12" s="4" t="s">
        <v>1558</v>
      </c>
      <c r="C12" s="5">
        <v>11000</v>
      </c>
      <c r="D12" s="5">
        <v>5500</v>
      </c>
      <c r="E12" s="5">
        <v>2800</v>
      </c>
      <c r="F12" s="89">
        <v>1</v>
      </c>
      <c r="G12" s="89">
        <v>1</v>
      </c>
      <c r="H12" s="35"/>
      <c r="I12" s="35"/>
      <c r="J12" s="35"/>
      <c r="K12" s="35"/>
    </row>
    <row r="13" spans="1:11" ht="26.45" customHeight="1" x14ac:dyDescent="0.2">
      <c r="A13" s="67"/>
      <c r="B13" s="4" t="s">
        <v>1559</v>
      </c>
      <c r="C13" s="5">
        <v>12000</v>
      </c>
      <c r="D13" s="5">
        <v>6000</v>
      </c>
      <c r="E13" s="5">
        <v>3000</v>
      </c>
      <c r="F13" s="89">
        <v>1</v>
      </c>
      <c r="G13" s="89">
        <v>1</v>
      </c>
      <c r="H13" s="35"/>
      <c r="I13" s="35"/>
      <c r="J13" s="35"/>
      <c r="K13" s="35"/>
    </row>
    <row r="14" spans="1:11" ht="40.15" customHeight="1" x14ac:dyDescent="0.2">
      <c r="A14" s="67">
        <v>3</v>
      </c>
      <c r="B14" s="2" t="s">
        <v>1560</v>
      </c>
      <c r="C14" s="5">
        <v>8000</v>
      </c>
      <c r="D14" s="5">
        <v>4000</v>
      </c>
      <c r="E14" s="5">
        <v>2000</v>
      </c>
      <c r="F14" s="89">
        <v>1</v>
      </c>
      <c r="G14" s="89">
        <v>1</v>
      </c>
      <c r="H14" s="36"/>
      <c r="I14" s="36"/>
      <c r="J14" s="36"/>
      <c r="K14" s="36"/>
    </row>
    <row r="15" spans="1:11" ht="26.45" customHeight="1" x14ac:dyDescent="0.2">
      <c r="A15" s="67">
        <v>4</v>
      </c>
      <c r="B15" s="2" t="s">
        <v>1485</v>
      </c>
      <c r="C15" s="3"/>
      <c r="D15" s="3"/>
      <c r="E15" s="3"/>
      <c r="F15" s="35"/>
      <c r="G15" s="35"/>
      <c r="H15" s="35"/>
      <c r="I15" s="35"/>
      <c r="J15" s="35"/>
      <c r="K15" s="35"/>
    </row>
    <row r="16" spans="1:11" ht="26.45" customHeight="1" x14ac:dyDescent="0.2">
      <c r="A16" s="67"/>
      <c r="B16" s="4" t="s">
        <v>1561</v>
      </c>
      <c r="C16" s="5">
        <v>3500</v>
      </c>
      <c r="D16" s="5">
        <v>2000</v>
      </c>
      <c r="E16" s="5">
        <v>1000</v>
      </c>
      <c r="F16" s="89">
        <v>1</v>
      </c>
      <c r="G16" s="89">
        <v>1</v>
      </c>
      <c r="H16" s="35"/>
      <c r="I16" s="35"/>
      <c r="J16" s="35"/>
      <c r="K16" s="35"/>
    </row>
    <row r="17" spans="1:11" ht="26.45" customHeight="1" x14ac:dyDescent="0.2">
      <c r="A17" s="67"/>
      <c r="B17" s="4" t="s">
        <v>1562</v>
      </c>
      <c r="C17" s="5">
        <v>6500</v>
      </c>
      <c r="D17" s="5">
        <v>3300</v>
      </c>
      <c r="E17" s="5">
        <v>1700</v>
      </c>
      <c r="F17" s="89">
        <v>1</v>
      </c>
      <c r="G17" s="89">
        <v>1</v>
      </c>
      <c r="H17" s="35"/>
      <c r="I17" s="35"/>
      <c r="J17" s="35"/>
      <c r="K17" s="35"/>
    </row>
    <row r="18" spans="1:11" ht="26.45" customHeight="1" x14ac:dyDescent="0.2">
      <c r="A18" s="67"/>
      <c r="B18" s="4" t="s">
        <v>1563</v>
      </c>
      <c r="C18" s="5">
        <v>3500</v>
      </c>
      <c r="D18" s="5">
        <v>2000</v>
      </c>
      <c r="E18" s="5">
        <v>1000</v>
      </c>
      <c r="F18" s="89">
        <v>1</v>
      </c>
      <c r="G18" s="89">
        <v>1</v>
      </c>
      <c r="H18" s="35"/>
      <c r="I18" s="35"/>
      <c r="J18" s="35"/>
      <c r="K18" s="35"/>
    </row>
    <row r="19" spans="1:11" ht="26.45" customHeight="1" x14ac:dyDescent="0.2">
      <c r="A19" s="2"/>
      <c r="B19" s="4" t="s">
        <v>1564</v>
      </c>
      <c r="C19" s="5">
        <v>7500</v>
      </c>
      <c r="D19" s="5">
        <v>3900</v>
      </c>
      <c r="E19" s="5">
        <v>2000</v>
      </c>
      <c r="F19" s="89">
        <v>1</v>
      </c>
      <c r="G19" s="89">
        <v>1</v>
      </c>
      <c r="H19" s="35"/>
      <c r="I19" s="35"/>
      <c r="J19" s="35"/>
      <c r="K19" s="35"/>
    </row>
    <row r="20" spans="1:11" ht="26.45" customHeight="1" x14ac:dyDescent="0.2">
      <c r="A20" s="2"/>
      <c r="B20" s="4" t="s">
        <v>1565</v>
      </c>
      <c r="C20" s="5">
        <v>7500</v>
      </c>
      <c r="D20" s="5">
        <v>3900</v>
      </c>
      <c r="E20" s="5">
        <v>2000</v>
      </c>
      <c r="F20" s="89">
        <v>1</v>
      </c>
      <c r="G20" s="89">
        <v>1</v>
      </c>
      <c r="H20" s="36"/>
      <c r="I20" s="36"/>
      <c r="J20" s="36"/>
      <c r="K20" s="36"/>
    </row>
    <row r="21" spans="1:11" ht="26.45" customHeight="1" x14ac:dyDescent="0.2">
      <c r="A21" s="2"/>
      <c r="B21" s="4" t="s">
        <v>1566</v>
      </c>
      <c r="C21" s="5">
        <v>7000</v>
      </c>
      <c r="D21" s="5">
        <v>3600</v>
      </c>
      <c r="E21" s="5">
        <v>1800</v>
      </c>
      <c r="F21" s="89">
        <v>1</v>
      </c>
      <c r="G21" s="89">
        <v>1</v>
      </c>
      <c r="H21" s="35"/>
      <c r="I21" s="35"/>
      <c r="J21" s="35"/>
      <c r="K21" s="35"/>
    </row>
    <row r="22" spans="1:11" ht="26.45" customHeight="1" x14ac:dyDescent="0.2">
      <c r="A22" s="2"/>
      <c r="B22" s="4" t="s">
        <v>1567</v>
      </c>
      <c r="C22" s="5">
        <v>5000</v>
      </c>
      <c r="D22" s="5">
        <v>2500</v>
      </c>
      <c r="E22" s="5">
        <v>1300</v>
      </c>
      <c r="F22" s="89">
        <v>1</v>
      </c>
      <c r="G22" s="89">
        <v>1</v>
      </c>
      <c r="H22" s="35"/>
      <c r="I22" s="35"/>
      <c r="J22" s="35"/>
      <c r="K22" s="35"/>
    </row>
    <row r="23" spans="1:11" ht="26.45" customHeight="1" x14ac:dyDescent="0.2">
      <c r="A23" s="2"/>
      <c r="B23" s="4" t="s">
        <v>1568</v>
      </c>
      <c r="C23" s="5">
        <v>7500</v>
      </c>
      <c r="D23" s="5">
        <v>3800</v>
      </c>
      <c r="E23" s="5">
        <v>1900</v>
      </c>
      <c r="F23" s="89">
        <v>1</v>
      </c>
      <c r="G23" s="89">
        <v>1</v>
      </c>
      <c r="H23" s="35"/>
      <c r="I23" s="35"/>
      <c r="J23" s="35"/>
      <c r="K23" s="35"/>
    </row>
    <row r="24" spans="1:11" ht="26.45" customHeight="1" x14ac:dyDescent="0.2">
      <c r="A24" s="67"/>
      <c r="B24" s="4" t="s">
        <v>1569</v>
      </c>
      <c r="C24" s="5">
        <v>6000</v>
      </c>
      <c r="D24" s="5">
        <v>3000</v>
      </c>
      <c r="E24" s="5">
        <v>1600</v>
      </c>
      <c r="F24" s="89">
        <v>1</v>
      </c>
      <c r="G24" s="89">
        <v>1</v>
      </c>
      <c r="H24" s="35"/>
      <c r="I24" s="35"/>
      <c r="J24" s="35"/>
      <c r="K24" s="35"/>
    </row>
    <row r="25" spans="1:11" ht="26.45" customHeight="1" x14ac:dyDescent="0.2">
      <c r="A25" s="2"/>
      <c r="B25" s="4" t="s">
        <v>1570</v>
      </c>
      <c r="C25" s="5">
        <v>6000</v>
      </c>
      <c r="D25" s="5">
        <v>3000</v>
      </c>
      <c r="E25" s="5">
        <v>1600</v>
      </c>
      <c r="F25" s="89">
        <v>1</v>
      </c>
      <c r="G25" s="89">
        <v>1</v>
      </c>
      <c r="H25" s="36"/>
      <c r="I25" s="36"/>
      <c r="J25" s="36"/>
      <c r="K25" s="36"/>
    </row>
    <row r="26" spans="1:11" ht="40.15" customHeight="1" x14ac:dyDescent="0.2">
      <c r="A26" s="67">
        <v>5</v>
      </c>
      <c r="B26" s="14" t="s">
        <v>1571</v>
      </c>
      <c r="C26" s="3"/>
      <c r="D26" s="3"/>
      <c r="E26" s="3"/>
      <c r="F26" s="35"/>
      <c r="G26" s="35"/>
      <c r="H26" s="35"/>
      <c r="I26" s="35"/>
      <c r="J26" s="35"/>
      <c r="K26" s="35"/>
    </row>
    <row r="27" spans="1:11" ht="26.45" customHeight="1" x14ac:dyDescent="0.2">
      <c r="A27" s="67"/>
      <c r="B27" s="4" t="s">
        <v>56</v>
      </c>
      <c r="C27" s="5">
        <v>17500</v>
      </c>
      <c r="D27" s="3"/>
      <c r="E27" s="3"/>
      <c r="F27" s="89">
        <v>1</v>
      </c>
      <c r="G27" s="89">
        <v>1</v>
      </c>
      <c r="H27" s="35"/>
      <c r="I27" s="35"/>
      <c r="J27" s="35"/>
      <c r="K27" s="35"/>
    </row>
    <row r="28" spans="1:11" ht="26.45" customHeight="1" x14ac:dyDescent="0.2">
      <c r="A28" s="67"/>
      <c r="B28" s="4" t="s">
        <v>58</v>
      </c>
      <c r="C28" s="5">
        <v>12000</v>
      </c>
      <c r="D28" s="3"/>
      <c r="E28" s="3"/>
      <c r="F28" s="89">
        <v>1</v>
      </c>
      <c r="G28" s="89">
        <v>1</v>
      </c>
      <c r="H28" s="35"/>
      <c r="I28" s="35"/>
      <c r="J28" s="35"/>
      <c r="K28" s="35"/>
    </row>
    <row r="29" spans="1:11" ht="26.45" customHeight="1" x14ac:dyDescent="0.2">
      <c r="A29" s="67"/>
      <c r="B29" s="4" t="s">
        <v>1572</v>
      </c>
      <c r="C29" s="5">
        <v>11000</v>
      </c>
      <c r="D29" s="3"/>
      <c r="E29" s="3"/>
      <c r="F29" s="89">
        <v>1</v>
      </c>
      <c r="G29" s="89">
        <v>1</v>
      </c>
      <c r="H29" s="35"/>
      <c r="I29" s="35"/>
      <c r="J29" s="35"/>
      <c r="K29" s="35"/>
    </row>
    <row r="30" spans="1:11" ht="40.15" customHeight="1" x14ac:dyDescent="0.2">
      <c r="A30" s="67">
        <v>6</v>
      </c>
      <c r="B30" s="14" t="s">
        <v>1573</v>
      </c>
      <c r="C30" s="3"/>
      <c r="D30" s="3"/>
      <c r="E30" s="3"/>
      <c r="F30" s="35"/>
      <c r="G30" s="35"/>
      <c r="H30" s="35"/>
      <c r="I30" s="35"/>
      <c r="J30" s="35"/>
      <c r="K30" s="35"/>
    </row>
    <row r="31" spans="1:11" ht="26.45" customHeight="1" x14ac:dyDescent="0.2">
      <c r="A31" s="67"/>
      <c r="B31" s="4" t="s">
        <v>564</v>
      </c>
      <c r="C31" s="5">
        <v>18000</v>
      </c>
      <c r="D31" s="3"/>
      <c r="E31" s="3"/>
      <c r="F31" s="89">
        <v>1</v>
      </c>
      <c r="G31" s="89">
        <v>1</v>
      </c>
      <c r="H31" s="35"/>
      <c r="I31" s="35"/>
      <c r="J31" s="35"/>
      <c r="K31" s="35"/>
    </row>
    <row r="32" spans="1:11" ht="26.45" customHeight="1" x14ac:dyDescent="0.2">
      <c r="A32" s="67"/>
      <c r="B32" s="4" t="s">
        <v>56</v>
      </c>
      <c r="C32" s="5">
        <v>10000</v>
      </c>
      <c r="D32" s="3"/>
      <c r="E32" s="3"/>
      <c r="F32" s="89">
        <v>1</v>
      </c>
      <c r="G32" s="89">
        <v>1</v>
      </c>
      <c r="H32" s="35"/>
      <c r="I32" s="35"/>
      <c r="J32" s="35"/>
      <c r="K32" s="35"/>
    </row>
    <row r="33" spans="1:11" ht="26.45" customHeight="1" x14ac:dyDescent="0.2">
      <c r="A33" s="67"/>
      <c r="B33" s="4" t="s">
        <v>1574</v>
      </c>
      <c r="C33" s="5">
        <v>10500</v>
      </c>
      <c r="D33" s="3"/>
      <c r="E33" s="3"/>
      <c r="F33" s="89">
        <v>1</v>
      </c>
      <c r="G33" s="89">
        <v>1</v>
      </c>
      <c r="H33" s="35"/>
      <c r="I33" s="35"/>
      <c r="J33" s="35"/>
      <c r="K33" s="35"/>
    </row>
    <row r="34" spans="1:11" ht="26.45" customHeight="1" x14ac:dyDescent="0.2">
      <c r="A34" s="67"/>
      <c r="B34" s="4" t="s">
        <v>61</v>
      </c>
      <c r="C34" s="5">
        <v>11000</v>
      </c>
      <c r="D34" s="3"/>
      <c r="E34" s="3"/>
      <c r="F34" s="89">
        <v>1</v>
      </c>
      <c r="G34" s="89">
        <v>1</v>
      </c>
      <c r="H34" s="35"/>
      <c r="I34" s="35"/>
      <c r="J34" s="35"/>
      <c r="K34" s="35"/>
    </row>
    <row r="35" spans="1:11" ht="40.15" customHeight="1" x14ac:dyDescent="0.2">
      <c r="A35" s="67">
        <v>7</v>
      </c>
      <c r="B35" s="14" t="s">
        <v>1575</v>
      </c>
      <c r="C35" s="3"/>
      <c r="D35" s="3"/>
      <c r="E35" s="3"/>
      <c r="F35" s="35"/>
      <c r="G35" s="35"/>
      <c r="H35" s="35"/>
      <c r="I35" s="35"/>
      <c r="J35" s="35"/>
      <c r="K35" s="35"/>
    </row>
    <row r="36" spans="1:11" ht="26.45" customHeight="1" x14ac:dyDescent="0.2">
      <c r="A36" s="67"/>
      <c r="B36" s="16" t="s">
        <v>1576</v>
      </c>
      <c r="C36" s="5">
        <v>23000</v>
      </c>
      <c r="D36" s="3"/>
      <c r="E36" s="3"/>
      <c r="F36" s="89">
        <v>1</v>
      </c>
      <c r="G36" s="89">
        <v>1</v>
      </c>
      <c r="H36" s="35"/>
      <c r="I36" s="35"/>
      <c r="J36" s="35"/>
      <c r="K36" s="35"/>
    </row>
    <row r="37" spans="1:11" ht="26.45" customHeight="1" x14ac:dyDescent="0.2">
      <c r="A37" s="2"/>
      <c r="B37" s="4" t="s">
        <v>148</v>
      </c>
      <c r="C37" s="5">
        <v>13000</v>
      </c>
      <c r="D37" s="3"/>
      <c r="E37" s="3"/>
      <c r="F37" s="89">
        <v>1</v>
      </c>
      <c r="G37" s="89">
        <v>1</v>
      </c>
      <c r="H37" s="35"/>
      <c r="I37" s="35"/>
      <c r="J37" s="35"/>
      <c r="K37" s="35"/>
    </row>
    <row r="38" spans="1:11" ht="40.15" customHeight="1" x14ac:dyDescent="0.2">
      <c r="A38" s="67">
        <v>8</v>
      </c>
      <c r="B38" s="14" t="s">
        <v>1577</v>
      </c>
      <c r="C38" s="3"/>
      <c r="D38" s="3"/>
      <c r="E38" s="3"/>
      <c r="F38" s="35"/>
      <c r="G38" s="35"/>
      <c r="H38" s="35"/>
      <c r="I38" s="35"/>
      <c r="J38" s="35"/>
      <c r="K38" s="35"/>
    </row>
    <row r="39" spans="1:11" ht="26.45" customHeight="1" x14ac:dyDescent="0.2">
      <c r="A39" s="2"/>
      <c r="B39" s="4" t="s">
        <v>1578</v>
      </c>
      <c r="C39" s="5">
        <v>9000</v>
      </c>
      <c r="D39" s="3"/>
      <c r="E39" s="3"/>
      <c r="F39" s="90">
        <v>2</v>
      </c>
      <c r="G39" s="90">
        <v>2</v>
      </c>
      <c r="H39" s="35">
        <v>2</v>
      </c>
      <c r="I39" s="35"/>
      <c r="J39" s="35" t="s">
        <v>2904</v>
      </c>
      <c r="K39" s="35"/>
    </row>
    <row r="40" spans="1:11" ht="26.45" customHeight="1" x14ac:dyDescent="0.2">
      <c r="A40" s="2"/>
      <c r="B40" s="4" t="s">
        <v>1579</v>
      </c>
      <c r="C40" s="5">
        <v>8000</v>
      </c>
      <c r="D40" s="3"/>
      <c r="E40" s="3"/>
      <c r="F40" s="90">
        <v>1.5</v>
      </c>
      <c r="G40" s="90">
        <v>1.5</v>
      </c>
      <c r="H40" s="41">
        <v>1.5</v>
      </c>
      <c r="I40" s="41"/>
      <c r="J40" s="41"/>
      <c r="K40" s="41"/>
    </row>
    <row r="41" spans="1:11" ht="26.45" customHeight="1" x14ac:dyDescent="0.2">
      <c r="A41" s="68">
        <v>9</v>
      </c>
      <c r="B41" s="14" t="s">
        <v>1580</v>
      </c>
      <c r="C41" s="3"/>
      <c r="D41" s="3"/>
      <c r="E41" s="3"/>
      <c r="F41" s="41"/>
      <c r="G41" s="41"/>
      <c r="H41" s="41"/>
      <c r="I41" s="41"/>
      <c r="J41" s="41"/>
      <c r="K41" s="41"/>
    </row>
    <row r="42" spans="1:11" ht="26.45" customHeight="1" x14ac:dyDescent="0.2">
      <c r="A42" s="68"/>
      <c r="B42" s="4" t="s">
        <v>1581</v>
      </c>
      <c r="C42" s="5">
        <v>12000</v>
      </c>
      <c r="D42" s="3"/>
      <c r="E42" s="3"/>
      <c r="F42" s="89">
        <v>1</v>
      </c>
      <c r="G42" s="89">
        <v>1</v>
      </c>
      <c r="H42" s="41"/>
      <c r="I42" s="41"/>
      <c r="J42" s="41"/>
      <c r="K42" s="41"/>
    </row>
    <row r="43" spans="1:11" ht="26.45" customHeight="1" x14ac:dyDescent="0.2">
      <c r="A43" s="10"/>
      <c r="B43" s="4" t="s">
        <v>1582</v>
      </c>
      <c r="C43" s="5">
        <v>8500</v>
      </c>
      <c r="D43" s="3"/>
      <c r="E43" s="3"/>
      <c r="F43" s="89">
        <v>1</v>
      </c>
      <c r="G43" s="89">
        <v>1</v>
      </c>
      <c r="H43" s="41"/>
      <c r="I43" s="41"/>
      <c r="J43" s="41"/>
      <c r="K43" s="41"/>
    </row>
    <row r="44" spans="1:11" ht="26.45" customHeight="1" x14ac:dyDescent="0.2">
      <c r="A44" s="68">
        <v>10</v>
      </c>
      <c r="B44" s="14" t="s">
        <v>1583</v>
      </c>
      <c r="C44" s="3"/>
      <c r="D44" s="3"/>
      <c r="E44" s="3"/>
      <c r="F44" s="89"/>
      <c r="G44" s="89"/>
      <c r="H44" s="41"/>
      <c r="I44" s="41"/>
      <c r="J44" s="41"/>
      <c r="K44" s="41"/>
    </row>
    <row r="45" spans="1:11" ht="26.45" customHeight="1" x14ac:dyDescent="0.2">
      <c r="A45" s="10"/>
      <c r="B45" s="4" t="s">
        <v>1584</v>
      </c>
      <c r="C45" s="5">
        <v>9500</v>
      </c>
      <c r="D45" s="3"/>
      <c r="E45" s="3"/>
      <c r="F45" s="89">
        <v>1</v>
      </c>
      <c r="G45" s="89">
        <v>1</v>
      </c>
      <c r="H45" s="41"/>
      <c r="I45" s="41"/>
      <c r="J45" s="41"/>
      <c r="K45" s="41"/>
    </row>
    <row r="46" spans="1:11" ht="26.45" customHeight="1" x14ac:dyDescent="0.2">
      <c r="A46" s="10"/>
      <c r="B46" s="4" t="s">
        <v>1585</v>
      </c>
      <c r="C46" s="5">
        <v>6500</v>
      </c>
      <c r="D46" s="3"/>
      <c r="E46" s="3"/>
      <c r="F46" s="89">
        <v>1</v>
      </c>
      <c r="G46" s="89">
        <v>1</v>
      </c>
      <c r="H46" s="41"/>
      <c r="I46" s="41"/>
      <c r="J46" s="41"/>
      <c r="K46" s="41"/>
    </row>
    <row r="47" spans="1:11" ht="26.45" customHeight="1" x14ac:dyDescent="0.2">
      <c r="A47" s="10"/>
      <c r="B47" s="4" t="s">
        <v>1586</v>
      </c>
      <c r="C47" s="5">
        <v>8000</v>
      </c>
      <c r="D47" s="3"/>
      <c r="E47" s="3"/>
      <c r="F47" s="89">
        <v>1</v>
      </c>
      <c r="G47" s="89">
        <v>1</v>
      </c>
      <c r="H47" s="41"/>
      <c r="I47" s="41"/>
      <c r="J47" s="41"/>
      <c r="K47" s="41"/>
    </row>
    <row r="48" spans="1:11" ht="40.15" customHeight="1" x14ac:dyDescent="0.2">
      <c r="A48" s="68">
        <v>11</v>
      </c>
      <c r="B48" s="14" t="s">
        <v>1587</v>
      </c>
      <c r="C48" s="3"/>
      <c r="D48" s="3"/>
      <c r="E48" s="3"/>
      <c r="F48" s="89"/>
      <c r="G48" s="89"/>
      <c r="H48" s="41"/>
      <c r="I48" s="41"/>
      <c r="J48" s="41"/>
      <c r="K48" s="41"/>
    </row>
    <row r="49" spans="1:11" ht="26.45" customHeight="1" x14ac:dyDescent="0.2">
      <c r="A49" s="10"/>
      <c r="B49" s="4" t="s">
        <v>1588</v>
      </c>
      <c r="C49" s="5">
        <v>18000</v>
      </c>
      <c r="D49" s="3"/>
      <c r="E49" s="3"/>
      <c r="F49" s="89">
        <v>1</v>
      </c>
      <c r="G49" s="89">
        <v>1</v>
      </c>
      <c r="H49" s="41"/>
      <c r="I49" s="41"/>
      <c r="J49" s="41"/>
      <c r="K49" s="41"/>
    </row>
    <row r="50" spans="1:11" ht="26.45" customHeight="1" x14ac:dyDescent="0.2">
      <c r="A50" s="10"/>
      <c r="B50" s="4" t="s">
        <v>148</v>
      </c>
      <c r="C50" s="5">
        <v>12000</v>
      </c>
      <c r="D50" s="3"/>
      <c r="E50" s="3"/>
      <c r="F50" s="89">
        <v>1</v>
      </c>
      <c r="G50" s="89">
        <v>1</v>
      </c>
      <c r="H50" s="41"/>
      <c r="I50" s="41"/>
      <c r="J50" s="41"/>
      <c r="K50" s="41"/>
    </row>
    <row r="51" spans="1:11" ht="26.45" customHeight="1" x14ac:dyDescent="0.2">
      <c r="A51" s="67">
        <v>12</v>
      </c>
      <c r="B51" s="2" t="s">
        <v>77</v>
      </c>
      <c r="C51" s="3"/>
      <c r="D51" s="3"/>
      <c r="E51" s="3"/>
      <c r="F51" s="89"/>
      <c r="G51" s="89"/>
      <c r="H51" s="41"/>
      <c r="I51" s="41"/>
      <c r="J51" s="41"/>
      <c r="K51" s="41"/>
    </row>
    <row r="52" spans="1:11" ht="26.45" customHeight="1" x14ac:dyDescent="0.2">
      <c r="A52" s="67"/>
      <c r="B52" s="4" t="s">
        <v>78</v>
      </c>
      <c r="C52" s="5">
        <v>3000</v>
      </c>
      <c r="D52" s="3"/>
      <c r="E52" s="3"/>
      <c r="F52" s="89">
        <v>1</v>
      </c>
      <c r="G52" s="89">
        <v>1</v>
      </c>
      <c r="H52" s="41"/>
      <c r="I52" s="41"/>
      <c r="J52" s="41"/>
      <c r="K52" s="41"/>
    </row>
    <row r="53" spans="1:11" ht="26.45" customHeight="1" x14ac:dyDescent="0.2">
      <c r="A53" s="67"/>
      <c r="B53" s="4" t="s">
        <v>539</v>
      </c>
      <c r="C53" s="5">
        <v>2000</v>
      </c>
      <c r="D53" s="3"/>
      <c r="E53" s="3"/>
      <c r="F53" s="89">
        <v>1</v>
      </c>
      <c r="G53" s="89">
        <v>1</v>
      </c>
      <c r="H53" s="41"/>
      <c r="I53" s="41"/>
      <c r="J53" s="41"/>
      <c r="K53" s="41"/>
    </row>
    <row r="54" spans="1:11" ht="26.45" customHeight="1" x14ac:dyDescent="0.2">
      <c r="A54" s="67"/>
      <c r="B54" s="4" t="s">
        <v>80</v>
      </c>
      <c r="C54" s="5">
        <v>1000</v>
      </c>
      <c r="D54" s="3"/>
      <c r="E54" s="3"/>
      <c r="F54" s="89">
        <v>1</v>
      </c>
      <c r="G54" s="89">
        <v>1</v>
      </c>
      <c r="H54" s="41"/>
      <c r="I54" s="41"/>
      <c r="J54" s="41"/>
      <c r="K54" s="41"/>
    </row>
  </sheetData>
  <autoFilter ref="A3:K3" xr:uid="{00000000-0009-0000-0000-000013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L45"/>
  <sheetViews>
    <sheetView tabSelected="1" zoomScale="70" zoomScaleNormal="70" workbookViewId="0">
      <selection activeCell="T10" sqref="T10"/>
    </sheetView>
  </sheetViews>
  <sheetFormatPr defaultRowHeight="16.5" x14ac:dyDescent="0.2"/>
  <cols>
    <col min="1" max="1" width="7.375" customWidth="1"/>
    <col min="2" max="2" width="51.75" customWidth="1"/>
    <col min="3" max="5" width="10.625" hidden="1" customWidth="1"/>
    <col min="6" max="6" width="17.125" style="28" hidden="1" customWidth="1"/>
    <col min="7" max="7" width="17.125" style="28" customWidth="1"/>
    <col min="8" max="8" width="17.125" style="285" hidden="1" customWidth="1"/>
    <col min="9" max="10" width="17.125" style="286" hidden="1" customWidth="1"/>
    <col min="11" max="11" width="12.25" style="28" hidden="1" customWidth="1"/>
  </cols>
  <sheetData>
    <row r="1" spans="1:11" ht="29.45" customHeight="1" x14ac:dyDescent="0.25">
      <c r="A1" s="100" t="s">
        <v>1514</v>
      </c>
      <c r="B1" s="120"/>
      <c r="F1" s="73"/>
      <c r="G1" s="73"/>
      <c r="H1" s="194"/>
      <c r="I1" s="105"/>
      <c r="J1" s="105"/>
      <c r="K1" s="105"/>
    </row>
    <row r="2" spans="1:11" ht="27.6" customHeight="1" x14ac:dyDescent="0.2">
      <c r="A2" s="395" t="s">
        <v>0</v>
      </c>
      <c r="B2" s="394" t="s">
        <v>1</v>
      </c>
      <c r="C2" s="349" t="s">
        <v>2846</v>
      </c>
      <c r="D2" s="349"/>
      <c r="E2" s="349"/>
      <c r="F2" s="349" t="s">
        <v>2839</v>
      </c>
      <c r="G2" s="349" t="s">
        <v>2843</v>
      </c>
      <c r="H2" s="372" t="s">
        <v>2851</v>
      </c>
      <c r="I2" s="349" t="s">
        <v>2840</v>
      </c>
      <c r="J2" s="350" t="s">
        <v>2841</v>
      </c>
      <c r="K2" s="349" t="s">
        <v>2850</v>
      </c>
    </row>
    <row r="3" spans="1:11" ht="27.6" customHeight="1" x14ac:dyDescent="0.2">
      <c r="A3" s="395"/>
      <c r="B3" s="394"/>
      <c r="C3" s="69" t="s">
        <v>3</v>
      </c>
      <c r="D3" s="69" t="s">
        <v>4</v>
      </c>
      <c r="E3" s="69" t="s">
        <v>5</v>
      </c>
      <c r="F3" s="349"/>
      <c r="G3" s="349"/>
      <c r="H3" s="372"/>
      <c r="I3" s="349"/>
      <c r="J3" s="350"/>
      <c r="K3" s="349"/>
    </row>
    <row r="4" spans="1:11" ht="25.15" customHeight="1" x14ac:dyDescent="0.2">
      <c r="A4" s="69">
        <v>1</v>
      </c>
      <c r="B4" s="2" t="s">
        <v>1515</v>
      </c>
      <c r="C4" s="15"/>
      <c r="D4" s="15"/>
      <c r="E4" s="15"/>
      <c r="F4" s="36"/>
      <c r="G4" s="36"/>
      <c r="H4" s="274"/>
      <c r="I4" s="34"/>
      <c r="J4" s="34"/>
      <c r="K4" s="170"/>
    </row>
    <row r="5" spans="1:11" ht="25.15" customHeight="1" x14ac:dyDescent="0.2">
      <c r="A5" s="69"/>
      <c r="B5" s="4" t="s">
        <v>1516</v>
      </c>
      <c r="C5" s="17">
        <v>9500</v>
      </c>
      <c r="D5" s="17">
        <v>4800</v>
      </c>
      <c r="E5" s="17">
        <v>2500</v>
      </c>
      <c r="F5" s="89">
        <v>1</v>
      </c>
      <c r="G5" s="89">
        <v>1</v>
      </c>
      <c r="H5" s="178"/>
      <c r="I5" s="35"/>
      <c r="J5" s="35"/>
      <c r="K5" s="35"/>
    </row>
    <row r="6" spans="1:11" ht="25.15" customHeight="1" x14ac:dyDescent="0.2">
      <c r="A6" s="69">
        <v>2</v>
      </c>
      <c r="B6" s="2" t="s">
        <v>1517</v>
      </c>
      <c r="C6" s="15"/>
      <c r="D6" s="15"/>
      <c r="E6" s="15"/>
      <c r="F6" s="36"/>
      <c r="G6" s="36"/>
      <c r="H6" s="274"/>
      <c r="I6" s="34"/>
      <c r="J6" s="34"/>
      <c r="K6" s="36"/>
    </row>
    <row r="7" spans="1:11" ht="25.15" customHeight="1" x14ac:dyDescent="0.2">
      <c r="A7" s="69"/>
      <c r="B7" s="4" t="s">
        <v>1518</v>
      </c>
      <c r="C7" s="17">
        <v>9000</v>
      </c>
      <c r="D7" s="17">
        <v>4000</v>
      </c>
      <c r="E7" s="17">
        <v>2000</v>
      </c>
      <c r="F7" s="89">
        <v>1</v>
      </c>
      <c r="G7" s="89">
        <v>1</v>
      </c>
      <c r="H7" s="178"/>
      <c r="I7" s="35"/>
      <c r="J7" s="35"/>
      <c r="K7" s="35"/>
    </row>
    <row r="8" spans="1:11" ht="25.15" customHeight="1" x14ac:dyDescent="0.2">
      <c r="A8" s="69">
        <v>3</v>
      </c>
      <c r="B8" s="2" t="s">
        <v>1445</v>
      </c>
      <c r="C8" s="15"/>
      <c r="D8" s="15"/>
      <c r="E8" s="15"/>
      <c r="F8" s="35"/>
      <c r="G8" s="35"/>
      <c r="H8" s="178"/>
      <c r="I8" s="35"/>
      <c r="J8" s="35"/>
      <c r="K8" s="35"/>
    </row>
    <row r="9" spans="1:11" ht="25.15" customHeight="1" x14ac:dyDescent="0.2">
      <c r="A9" s="69"/>
      <c r="B9" s="4" t="s">
        <v>1519</v>
      </c>
      <c r="C9" s="17">
        <v>9000</v>
      </c>
      <c r="D9" s="17">
        <v>4500</v>
      </c>
      <c r="E9" s="17">
        <v>2300</v>
      </c>
      <c r="F9" s="89">
        <v>1</v>
      </c>
      <c r="G9" s="89">
        <v>1</v>
      </c>
      <c r="H9" s="274"/>
      <c r="I9" s="34"/>
      <c r="J9" s="34"/>
      <c r="K9" s="36"/>
    </row>
    <row r="10" spans="1:11" ht="25.15" customHeight="1" x14ac:dyDescent="0.2">
      <c r="A10" s="69"/>
      <c r="B10" s="4" t="s">
        <v>1520</v>
      </c>
      <c r="C10" s="17">
        <v>12000</v>
      </c>
      <c r="D10" s="17">
        <v>6000</v>
      </c>
      <c r="E10" s="17">
        <v>3000</v>
      </c>
      <c r="F10" s="89">
        <v>1</v>
      </c>
      <c r="G10" s="89">
        <v>1</v>
      </c>
      <c r="H10" s="178"/>
      <c r="I10" s="35"/>
      <c r="J10" s="35"/>
      <c r="K10" s="35"/>
    </row>
    <row r="11" spans="1:11" ht="25.15" customHeight="1" x14ac:dyDescent="0.2">
      <c r="A11" s="69"/>
      <c r="B11" s="4" t="s">
        <v>1521</v>
      </c>
      <c r="C11" s="17">
        <v>7000</v>
      </c>
      <c r="D11" s="17">
        <v>3600</v>
      </c>
      <c r="E11" s="17">
        <v>1800</v>
      </c>
      <c r="F11" s="89">
        <v>1</v>
      </c>
      <c r="G11" s="89">
        <v>1</v>
      </c>
      <c r="H11" s="178"/>
      <c r="I11" s="35"/>
      <c r="J11" s="35"/>
      <c r="K11" s="35"/>
    </row>
    <row r="12" spans="1:11" ht="25.15" customHeight="1" x14ac:dyDescent="0.2">
      <c r="A12" s="69"/>
      <c r="B12" s="4" t="s">
        <v>1522</v>
      </c>
      <c r="C12" s="17">
        <v>8000</v>
      </c>
      <c r="D12" s="17">
        <v>4100</v>
      </c>
      <c r="E12" s="17">
        <v>2100</v>
      </c>
      <c r="F12" s="89">
        <v>1</v>
      </c>
      <c r="G12" s="89">
        <v>1</v>
      </c>
      <c r="H12" s="178"/>
      <c r="I12" s="35"/>
      <c r="J12" s="35"/>
      <c r="K12" s="35"/>
    </row>
    <row r="13" spans="1:11" ht="25.15" customHeight="1" x14ac:dyDescent="0.2">
      <c r="A13" s="69"/>
      <c r="B13" s="4" t="s">
        <v>1523</v>
      </c>
      <c r="C13" s="17">
        <v>6000</v>
      </c>
      <c r="D13" s="17">
        <v>3000</v>
      </c>
      <c r="E13" s="17">
        <v>1500</v>
      </c>
      <c r="F13" s="89">
        <v>1</v>
      </c>
      <c r="G13" s="89">
        <v>1</v>
      </c>
      <c r="H13" s="178"/>
      <c r="I13" s="35"/>
      <c r="J13" s="35"/>
      <c r="K13" s="35"/>
    </row>
    <row r="14" spans="1:11" ht="25.15" customHeight="1" x14ac:dyDescent="0.2">
      <c r="A14" s="69">
        <v>4</v>
      </c>
      <c r="B14" s="2" t="s">
        <v>1524</v>
      </c>
      <c r="C14" s="15"/>
      <c r="D14" s="15"/>
      <c r="E14" s="15"/>
      <c r="F14" s="89"/>
      <c r="G14" s="89"/>
      <c r="H14" s="274"/>
      <c r="I14" s="34"/>
      <c r="J14" s="34"/>
      <c r="K14" s="36"/>
    </row>
    <row r="15" spans="1:11" ht="25.15" customHeight="1" x14ac:dyDescent="0.2">
      <c r="A15" s="69"/>
      <c r="B15" s="4" t="s">
        <v>1525</v>
      </c>
      <c r="C15" s="17">
        <v>12000</v>
      </c>
      <c r="D15" s="17">
        <v>6000</v>
      </c>
      <c r="E15" s="17">
        <v>3000</v>
      </c>
      <c r="F15" s="89">
        <v>1</v>
      </c>
      <c r="G15" s="89">
        <v>1</v>
      </c>
      <c r="H15" s="178"/>
      <c r="I15" s="35"/>
      <c r="J15" s="35"/>
      <c r="K15" s="35"/>
    </row>
    <row r="16" spans="1:11" ht="25.15" customHeight="1" x14ac:dyDescent="0.2">
      <c r="A16" s="69">
        <v>5</v>
      </c>
      <c r="B16" s="2" t="s">
        <v>1526</v>
      </c>
      <c r="C16" s="15"/>
      <c r="D16" s="15"/>
      <c r="E16" s="15"/>
      <c r="F16" s="35"/>
      <c r="G16" s="35"/>
      <c r="H16" s="178"/>
      <c r="I16" s="35"/>
      <c r="J16" s="35"/>
      <c r="K16" s="35"/>
    </row>
    <row r="17" spans="1:11" ht="25.15" customHeight="1" x14ac:dyDescent="0.2">
      <c r="A17" s="69"/>
      <c r="B17" s="4" t="s">
        <v>1527</v>
      </c>
      <c r="C17" s="17">
        <v>9000</v>
      </c>
      <c r="D17" s="17">
        <v>4600</v>
      </c>
      <c r="E17" s="17">
        <v>2400</v>
      </c>
      <c r="F17" s="89">
        <v>1</v>
      </c>
      <c r="G17" s="89">
        <v>1</v>
      </c>
      <c r="H17" s="178"/>
      <c r="I17" s="35"/>
      <c r="J17" s="35"/>
      <c r="K17" s="35"/>
    </row>
    <row r="18" spans="1:11" ht="25.15" customHeight="1" x14ac:dyDescent="0.2">
      <c r="A18" s="14"/>
      <c r="B18" s="4" t="s">
        <v>1528</v>
      </c>
      <c r="C18" s="17">
        <v>7000</v>
      </c>
      <c r="D18" s="17">
        <v>3600</v>
      </c>
      <c r="E18" s="17">
        <v>1800</v>
      </c>
      <c r="F18" s="89">
        <v>1</v>
      </c>
      <c r="G18" s="89">
        <v>1</v>
      </c>
      <c r="H18" s="178">
        <v>1</v>
      </c>
      <c r="I18" s="35"/>
      <c r="J18" s="35" t="s">
        <v>2905</v>
      </c>
      <c r="K18" s="35"/>
    </row>
    <row r="19" spans="1:11" ht="25.15" customHeight="1" x14ac:dyDescent="0.2">
      <c r="A19" s="14"/>
      <c r="B19" s="4" t="s">
        <v>1529</v>
      </c>
      <c r="C19" s="17">
        <v>6000</v>
      </c>
      <c r="D19" s="17">
        <v>3000</v>
      </c>
      <c r="E19" s="17">
        <v>1500</v>
      </c>
      <c r="F19" s="89">
        <v>1</v>
      </c>
      <c r="G19" s="89">
        <v>1</v>
      </c>
      <c r="H19" s="178"/>
      <c r="I19" s="35"/>
      <c r="J19" s="35"/>
      <c r="K19" s="35"/>
    </row>
    <row r="20" spans="1:11" ht="25.15" customHeight="1" x14ac:dyDescent="0.2">
      <c r="A20" s="14"/>
      <c r="B20" s="4" t="s">
        <v>1530</v>
      </c>
      <c r="C20" s="17">
        <v>6000</v>
      </c>
      <c r="D20" s="17">
        <v>3000</v>
      </c>
      <c r="E20" s="17">
        <v>1600</v>
      </c>
      <c r="F20" s="89">
        <v>1</v>
      </c>
      <c r="G20" s="89">
        <v>1</v>
      </c>
      <c r="H20" s="274"/>
      <c r="I20" s="34"/>
      <c r="J20" s="34"/>
      <c r="K20" s="36"/>
    </row>
    <row r="21" spans="1:11" ht="25.15" customHeight="1" x14ac:dyDescent="0.2">
      <c r="A21" s="69">
        <v>6</v>
      </c>
      <c r="B21" s="2" t="s">
        <v>1129</v>
      </c>
      <c r="C21" s="15"/>
      <c r="D21" s="15"/>
      <c r="E21" s="15"/>
      <c r="F21" s="35"/>
      <c r="G21" s="35"/>
      <c r="H21" s="178"/>
      <c r="I21" s="35"/>
      <c r="J21" s="35"/>
      <c r="K21" s="35"/>
    </row>
    <row r="22" spans="1:11" ht="42.6" customHeight="1" x14ac:dyDescent="0.2">
      <c r="A22" s="67"/>
      <c r="B22" s="4" t="s">
        <v>1531</v>
      </c>
      <c r="C22" s="5">
        <v>10000</v>
      </c>
      <c r="D22" s="5">
        <v>5000</v>
      </c>
      <c r="E22" s="5">
        <v>2500</v>
      </c>
      <c r="F22" s="89">
        <v>1</v>
      </c>
      <c r="G22" s="89">
        <v>1</v>
      </c>
      <c r="H22" s="178"/>
      <c r="I22" s="35"/>
      <c r="J22" s="35"/>
      <c r="K22" s="35"/>
    </row>
    <row r="23" spans="1:11" ht="42.6" customHeight="1" x14ac:dyDescent="0.2">
      <c r="A23" s="67"/>
      <c r="B23" s="4" t="s">
        <v>1532</v>
      </c>
      <c r="C23" s="5">
        <v>9000</v>
      </c>
      <c r="D23" s="5">
        <v>4500</v>
      </c>
      <c r="E23" s="5">
        <v>2300</v>
      </c>
      <c r="F23" s="89">
        <v>1</v>
      </c>
      <c r="G23" s="89">
        <v>1</v>
      </c>
      <c r="H23" s="178"/>
      <c r="I23" s="35"/>
      <c r="J23" s="35"/>
      <c r="K23" s="35"/>
    </row>
    <row r="24" spans="1:11" ht="25.15" customHeight="1" x14ac:dyDescent="0.2">
      <c r="A24" s="2"/>
      <c r="B24" s="4" t="s">
        <v>1533</v>
      </c>
      <c r="C24" s="5">
        <v>9000</v>
      </c>
      <c r="D24" s="5">
        <v>4500</v>
      </c>
      <c r="E24" s="5">
        <v>2300</v>
      </c>
      <c r="F24" s="89">
        <v>1</v>
      </c>
      <c r="G24" s="89">
        <v>1</v>
      </c>
      <c r="H24" s="178"/>
      <c r="I24" s="35"/>
      <c r="J24" s="35"/>
      <c r="K24" s="35"/>
    </row>
    <row r="25" spans="1:11" ht="25.15" customHeight="1" x14ac:dyDescent="0.2">
      <c r="A25" s="2"/>
      <c r="B25" s="4" t="s">
        <v>1534</v>
      </c>
      <c r="C25" s="5">
        <v>8000</v>
      </c>
      <c r="D25" s="5">
        <v>4000</v>
      </c>
      <c r="E25" s="5">
        <v>2100</v>
      </c>
      <c r="F25" s="89">
        <v>1</v>
      </c>
      <c r="G25" s="89">
        <v>1</v>
      </c>
      <c r="H25" s="274"/>
      <c r="I25" s="34"/>
      <c r="J25" s="34"/>
      <c r="K25" s="36"/>
    </row>
    <row r="26" spans="1:11" ht="42.6" customHeight="1" x14ac:dyDescent="0.2">
      <c r="A26" s="67"/>
      <c r="B26" s="4" t="s">
        <v>1535</v>
      </c>
      <c r="C26" s="5">
        <v>9000</v>
      </c>
      <c r="D26" s="5">
        <v>4500</v>
      </c>
      <c r="E26" s="5">
        <v>2300</v>
      </c>
      <c r="F26" s="89">
        <v>1</v>
      </c>
      <c r="G26" s="89">
        <v>1</v>
      </c>
      <c r="H26" s="178"/>
      <c r="I26" s="35"/>
      <c r="J26" s="35"/>
      <c r="K26" s="35"/>
    </row>
    <row r="27" spans="1:11" ht="25.15" customHeight="1" x14ac:dyDescent="0.2">
      <c r="A27" s="14"/>
      <c r="B27" s="4" t="s">
        <v>1536</v>
      </c>
      <c r="C27" s="17">
        <v>7000</v>
      </c>
      <c r="D27" s="17">
        <v>3600</v>
      </c>
      <c r="E27" s="17">
        <v>1900</v>
      </c>
      <c r="F27" s="89">
        <v>1</v>
      </c>
      <c r="G27" s="89">
        <v>1</v>
      </c>
      <c r="H27" s="178"/>
      <c r="I27" s="35"/>
      <c r="J27" s="35"/>
      <c r="K27" s="35"/>
    </row>
    <row r="28" spans="1:11" ht="25.15" customHeight="1" x14ac:dyDescent="0.2">
      <c r="A28" s="14"/>
      <c r="B28" s="4" t="s">
        <v>1537</v>
      </c>
      <c r="C28" s="17">
        <v>6000</v>
      </c>
      <c r="D28" s="17">
        <v>3000</v>
      </c>
      <c r="E28" s="17">
        <v>1800</v>
      </c>
      <c r="F28" s="89">
        <v>1</v>
      </c>
      <c r="G28" s="89">
        <v>1</v>
      </c>
      <c r="H28" s="178"/>
      <c r="I28" s="35"/>
      <c r="J28" s="35"/>
      <c r="K28" s="35"/>
    </row>
    <row r="29" spans="1:11" ht="25.15" customHeight="1" x14ac:dyDescent="0.2">
      <c r="A29" s="14"/>
      <c r="B29" s="4" t="s">
        <v>1538</v>
      </c>
      <c r="C29" s="17">
        <v>5000</v>
      </c>
      <c r="D29" s="17">
        <v>2500</v>
      </c>
      <c r="E29" s="17">
        <v>1300</v>
      </c>
      <c r="F29" s="89">
        <v>1</v>
      </c>
      <c r="G29" s="89">
        <v>1</v>
      </c>
      <c r="H29" s="178"/>
      <c r="I29" s="35"/>
      <c r="J29" s="35"/>
      <c r="K29" s="35"/>
    </row>
    <row r="30" spans="1:11" ht="25.15" customHeight="1" x14ac:dyDescent="0.2">
      <c r="A30" s="69"/>
      <c r="B30" s="4" t="s">
        <v>1539</v>
      </c>
      <c r="C30" s="17">
        <v>4000</v>
      </c>
      <c r="D30" s="17">
        <v>2100</v>
      </c>
      <c r="E30" s="17">
        <v>1100</v>
      </c>
      <c r="F30" s="89">
        <v>1</v>
      </c>
      <c r="G30" s="89">
        <v>1</v>
      </c>
      <c r="H30" s="178"/>
      <c r="I30" s="35"/>
      <c r="J30" s="35"/>
      <c r="K30" s="35"/>
    </row>
    <row r="31" spans="1:11" ht="25.15" customHeight="1" x14ac:dyDescent="0.2">
      <c r="A31" s="69"/>
      <c r="B31" s="4" t="s">
        <v>1540</v>
      </c>
      <c r="C31" s="17">
        <v>4000</v>
      </c>
      <c r="D31" s="17">
        <v>2100</v>
      </c>
      <c r="E31" s="17">
        <v>1100</v>
      </c>
      <c r="F31" s="89">
        <v>1</v>
      </c>
      <c r="G31" s="89">
        <v>1</v>
      </c>
      <c r="H31" s="178"/>
      <c r="I31" s="35"/>
      <c r="J31" s="35"/>
      <c r="K31" s="35"/>
    </row>
    <row r="32" spans="1:11" ht="42.6" customHeight="1" x14ac:dyDescent="0.2">
      <c r="A32" s="69"/>
      <c r="B32" s="4" t="s">
        <v>1541</v>
      </c>
      <c r="C32" s="17">
        <v>5500</v>
      </c>
      <c r="D32" s="17">
        <v>2900</v>
      </c>
      <c r="E32" s="17">
        <v>1500</v>
      </c>
      <c r="F32" s="89">
        <v>1</v>
      </c>
      <c r="G32" s="89">
        <v>1</v>
      </c>
      <c r="H32" s="178"/>
      <c r="I32" s="35"/>
      <c r="J32" s="35"/>
      <c r="K32" s="35"/>
    </row>
    <row r="33" spans="1:11" ht="25.15" customHeight="1" x14ac:dyDescent="0.2">
      <c r="A33" s="69"/>
      <c r="B33" s="4" t="s">
        <v>1542</v>
      </c>
      <c r="C33" s="17">
        <v>3500</v>
      </c>
      <c r="D33" s="17">
        <v>1800</v>
      </c>
      <c r="E33" s="17">
        <v>1000</v>
      </c>
      <c r="F33" s="89">
        <v>1</v>
      </c>
      <c r="G33" s="89">
        <v>1</v>
      </c>
      <c r="H33" s="178"/>
      <c r="I33" s="35"/>
      <c r="J33" s="35"/>
      <c r="K33" s="35"/>
    </row>
    <row r="34" spans="1:11" ht="25.15" customHeight="1" x14ac:dyDescent="0.2">
      <c r="A34" s="69">
        <v>7</v>
      </c>
      <c r="B34" s="2" t="s">
        <v>1543</v>
      </c>
      <c r="C34" s="15"/>
      <c r="D34" s="15"/>
      <c r="E34" s="15"/>
      <c r="F34" s="35"/>
      <c r="G34" s="35"/>
      <c r="H34" s="178"/>
      <c r="I34" s="35"/>
      <c r="J34" s="35"/>
      <c r="K34" s="35"/>
    </row>
    <row r="35" spans="1:11" ht="25.15" customHeight="1" x14ac:dyDescent="0.2">
      <c r="A35" s="69"/>
      <c r="B35" s="4" t="s">
        <v>1544</v>
      </c>
      <c r="C35" s="17">
        <v>5000</v>
      </c>
      <c r="D35" s="17">
        <v>2600</v>
      </c>
      <c r="E35" s="17">
        <v>1400</v>
      </c>
      <c r="F35" s="89">
        <v>1</v>
      </c>
      <c r="G35" s="89">
        <v>1</v>
      </c>
      <c r="H35" s="178"/>
      <c r="I35" s="35"/>
      <c r="J35" s="35"/>
      <c r="K35" s="35"/>
    </row>
    <row r="36" spans="1:11" ht="25.15" customHeight="1" x14ac:dyDescent="0.2">
      <c r="A36" s="69"/>
      <c r="B36" s="4" t="s">
        <v>1545</v>
      </c>
      <c r="C36" s="17">
        <v>5000</v>
      </c>
      <c r="D36" s="17">
        <v>2600</v>
      </c>
      <c r="E36" s="17">
        <v>1400</v>
      </c>
      <c r="F36" s="89">
        <v>1</v>
      </c>
      <c r="G36" s="89">
        <v>1</v>
      </c>
      <c r="H36" s="178"/>
      <c r="I36" s="35"/>
      <c r="J36" s="35"/>
      <c r="K36" s="35"/>
    </row>
    <row r="37" spans="1:11" ht="25.15" customHeight="1" x14ac:dyDescent="0.2">
      <c r="A37" s="69">
        <v>8</v>
      </c>
      <c r="B37" s="2" t="s">
        <v>1546</v>
      </c>
      <c r="C37" s="15"/>
      <c r="D37" s="15"/>
      <c r="E37" s="15"/>
      <c r="F37" s="35"/>
      <c r="G37" s="35"/>
      <c r="H37" s="178"/>
      <c r="I37" s="35"/>
      <c r="J37" s="35"/>
      <c r="K37" s="35"/>
    </row>
    <row r="38" spans="1:11" ht="25.15" customHeight="1" x14ac:dyDescent="0.2">
      <c r="A38" s="69"/>
      <c r="B38" s="4" t="s">
        <v>1547</v>
      </c>
      <c r="C38" s="17">
        <v>11000</v>
      </c>
      <c r="D38" s="15"/>
      <c r="E38" s="15"/>
      <c r="F38" s="89">
        <v>1</v>
      </c>
      <c r="G38" s="89">
        <v>1</v>
      </c>
      <c r="H38" s="178"/>
      <c r="I38" s="35"/>
      <c r="J38" s="35"/>
      <c r="K38" s="35"/>
    </row>
    <row r="39" spans="1:11" ht="25.15" customHeight="1" x14ac:dyDescent="0.2">
      <c r="A39" s="69">
        <v>9</v>
      </c>
      <c r="B39" s="2" t="s">
        <v>1548</v>
      </c>
      <c r="C39" s="15"/>
      <c r="D39" s="15"/>
      <c r="E39" s="15"/>
      <c r="F39" s="35"/>
      <c r="G39" s="35"/>
      <c r="H39" s="178"/>
      <c r="I39" s="35"/>
      <c r="J39" s="35"/>
      <c r="K39" s="35"/>
    </row>
    <row r="40" spans="1:11" ht="25.15" customHeight="1" x14ac:dyDescent="0.2">
      <c r="A40" s="69"/>
      <c r="B40" s="4" t="s">
        <v>1549</v>
      </c>
      <c r="C40" s="17">
        <v>14000</v>
      </c>
      <c r="D40" s="15"/>
      <c r="E40" s="15"/>
      <c r="F40" s="89">
        <v>1</v>
      </c>
      <c r="G40" s="89">
        <v>1</v>
      </c>
      <c r="H40" s="284"/>
      <c r="I40" s="54"/>
      <c r="J40" s="54"/>
      <c r="K40" s="41"/>
    </row>
    <row r="41" spans="1:11" ht="25.15" customHeight="1" x14ac:dyDescent="0.2">
      <c r="A41" s="69"/>
      <c r="B41" s="4" t="s">
        <v>148</v>
      </c>
      <c r="C41" s="17">
        <v>10000</v>
      </c>
      <c r="D41" s="15"/>
      <c r="E41" s="15"/>
      <c r="F41" s="89">
        <v>1</v>
      </c>
      <c r="G41" s="89">
        <v>1</v>
      </c>
      <c r="H41" s="284"/>
      <c r="I41" s="54"/>
      <c r="J41" s="54"/>
      <c r="K41" s="41"/>
    </row>
    <row r="42" spans="1:11" ht="25.15" customHeight="1" x14ac:dyDescent="0.2">
      <c r="A42" s="69">
        <v>10</v>
      </c>
      <c r="B42" s="2" t="s">
        <v>77</v>
      </c>
      <c r="C42" s="15"/>
      <c r="D42" s="15"/>
      <c r="E42" s="15"/>
      <c r="F42" s="41"/>
      <c r="G42" s="41"/>
      <c r="H42" s="284"/>
      <c r="I42" s="54"/>
      <c r="J42" s="54"/>
      <c r="K42" s="41"/>
    </row>
    <row r="43" spans="1:11" ht="25.15" customHeight="1" x14ac:dyDescent="0.2">
      <c r="A43" s="69"/>
      <c r="B43" s="4" t="s">
        <v>78</v>
      </c>
      <c r="C43" s="17">
        <v>3000</v>
      </c>
      <c r="D43" s="15"/>
      <c r="E43" s="15"/>
      <c r="F43" s="89">
        <v>1</v>
      </c>
      <c r="G43" s="89">
        <v>1.1000000000000001</v>
      </c>
      <c r="H43" s="284"/>
      <c r="I43" s="54"/>
      <c r="J43" s="54"/>
      <c r="K43" s="41"/>
    </row>
    <row r="44" spans="1:11" ht="25.15" customHeight="1" x14ac:dyDescent="0.2">
      <c r="A44" s="69"/>
      <c r="B44" s="4" t="s">
        <v>539</v>
      </c>
      <c r="C44" s="17">
        <v>2000</v>
      </c>
      <c r="D44" s="15"/>
      <c r="E44" s="15"/>
      <c r="F44" s="89">
        <v>1</v>
      </c>
      <c r="G44" s="89">
        <v>1.1000000000000001</v>
      </c>
      <c r="H44" s="284">
        <v>1.1000000000000001</v>
      </c>
      <c r="I44" s="54"/>
      <c r="J44" s="54" t="s">
        <v>2906</v>
      </c>
      <c r="K44" s="41"/>
    </row>
    <row r="45" spans="1:11" ht="25.15" customHeight="1" x14ac:dyDescent="0.2">
      <c r="A45" s="69"/>
      <c r="B45" s="4" t="s">
        <v>80</v>
      </c>
      <c r="C45" s="17">
        <v>1000</v>
      </c>
      <c r="D45" s="15"/>
      <c r="E45" s="15"/>
      <c r="F45" s="89">
        <v>1</v>
      </c>
      <c r="G45" s="89">
        <v>1.1000000000000001</v>
      </c>
      <c r="H45" s="284"/>
      <c r="I45" s="54"/>
      <c r="J45" s="54"/>
      <c r="K45" s="41"/>
    </row>
  </sheetData>
  <autoFilter ref="A3:K3" xr:uid="{00000000-0009-0000-0000-000014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55"/>
  <sheetViews>
    <sheetView tabSelected="1" topLeftCell="A37" zoomScale="70" zoomScaleNormal="70" workbookViewId="0">
      <selection activeCell="T10" sqref="T10"/>
    </sheetView>
  </sheetViews>
  <sheetFormatPr defaultRowHeight="14.25" x14ac:dyDescent="0.2"/>
  <cols>
    <col min="2" max="2" width="52" customWidth="1"/>
    <col min="3" max="5" width="10.125" hidden="1" customWidth="1"/>
    <col min="6" max="6" width="17.125" style="28" hidden="1" customWidth="1"/>
    <col min="7" max="7" width="17.125" style="134" customWidth="1"/>
    <col min="8" max="10" width="17.125" style="28" hidden="1" customWidth="1"/>
    <col min="11" max="11" width="12.25" style="28" hidden="1" customWidth="1"/>
  </cols>
  <sheetData>
    <row r="1" spans="1:11" ht="28.9" customHeight="1" x14ac:dyDescent="0.2">
      <c r="A1" s="100" t="s">
        <v>1469</v>
      </c>
      <c r="F1" s="73"/>
      <c r="G1" s="141"/>
      <c r="H1" s="73"/>
      <c r="I1" s="73"/>
      <c r="J1" s="73"/>
      <c r="K1" s="105"/>
    </row>
    <row r="2" spans="1:11" ht="35.1" customHeight="1" x14ac:dyDescent="0.2">
      <c r="A2" s="393" t="s">
        <v>0</v>
      </c>
      <c r="B2" s="394" t="s">
        <v>1</v>
      </c>
      <c r="C2" s="349" t="s">
        <v>2846</v>
      </c>
      <c r="D2" s="349"/>
      <c r="E2" s="349"/>
      <c r="F2" s="349" t="s">
        <v>2839</v>
      </c>
      <c r="G2" s="351" t="s">
        <v>2843</v>
      </c>
      <c r="H2" s="349" t="s">
        <v>2851</v>
      </c>
      <c r="I2" s="349" t="s">
        <v>2840</v>
      </c>
      <c r="J2" s="350" t="s">
        <v>2841</v>
      </c>
      <c r="K2" s="349" t="s">
        <v>2850</v>
      </c>
    </row>
    <row r="3" spans="1:11" ht="35.1" customHeight="1" x14ac:dyDescent="0.2">
      <c r="A3" s="393"/>
      <c r="B3" s="394"/>
      <c r="C3" s="67" t="s">
        <v>3</v>
      </c>
      <c r="D3" s="67" t="s">
        <v>4</v>
      </c>
      <c r="E3" s="67" t="s">
        <v>5</v>
      </c>
      <c r="F3" s="349"/>
      <c r="G3" s="351"/>
      <c r="H3" s="349"/>
      <c r="I3" s="349"/>
      <c r="J3" s="350"/>
      <c r="K3" s="349"/>
    </row>
    <row r="4" spans="1:11" ht="25.15" customHeight="1" x14ac:dyDescent="0.2">
      <c r="A4" s="67">
        <v>1</v>
      </c>
      <c r="B4" s="2" t="s">
        <v>1470</v>
      </c>
      <c r="C4" s="3"/>
      <c r="D4" s="3"/>
      <c r="E4" s="3"/>
      <c r="F4" s="36"/>
      <c r="G4" s="136"/>
      <c r="H4" s="36"/>
      <c r="I4" s="36"/>
      <c r="J4" s="36"/>
      <c r="K4" s="170"/>
    </row>
    <row r="5" spans="1:11" ht="25.15" customHeight="1" x14ac:dyDescent="0.2">
      <c r="A5" s="67"/>
      <c r="B5" s="4" t="s">
        <v>1471</v>
      </c>
      <c r="C5" s="5">
        <v>12000</v>
      </c>
      <c r="D5" s="5">
        <v>6000</v>
      </c>
      <c r="E5" s="5">
        <v>3100</v>
      </c>
      <c r="F5" s="71">
        <v>1.1000000000000001</v>
      </c>
      <c r="G5" s="133">
        <v>1</v>
      </c>
      <c r="H5" s="35"/>
      <c r="I5" s="35"/>
      <c r="J5" s="35"/>
      <c r="K5" s="289">
        <v>12000</v>
      </c>
    </row>
    <row r="6" spans="1:11" ht="25.15" customHeight="1" x14ac:dyDescent="0.2">
      <c r="A6" s="67"/>
      <c r="B6" s="4" t="s">
        <v>1472</v>
      </c>
      <c r="C6" s="5">
        <v>10000</v>
      </c>
      <c r="D6" s="5">
        <v>5000</v>
      </c>
      <c r="E6" s="5">
        <v>2500</v>
      </c>
      <c r="F6" s="71">
        <v>1.1000000000000001</v>
      </c>
      <c r="G6" s="133">
        <v>1</v>
      </c>
      <c r="H6" s="36"/>
      <c r="I6" s="36"/>
      <c r="J6" s="36"/>
      <c r="K6" s="289"/>
    </row>
    <row r="7" spans="1:11" ht="25.15" customHeight="1" x14ac:dyDescent="0.2">
      <c r="A7" s="67">
        <v>2</v>
      </c>
      <c r="B7" s="2" t="s">
        <v>1473</v>
      </c>
      <c r="C7" s="3"/>
      <c r="D7" s="3"/>
      <c r="E7" s="3"/>
      <c r="F7" s="35"/>
      <c r="G7" s="133"/>
      <c r="H7" s="35"/>
      <c r="I7" s="35"/>
      <c r="J7" s="35"/>
      <c r="K7" s="288"/>
    </row>
    <row r="8" spans="1:11" ht="25.15" customHeight="1" x14ac:dyDescent="0.2">
      <c r="A8" s="67"/>
      <c r="B8" s="4" t="s">
        <v>1474</v>
      </c>
      <c r="C8" s="5">
        <v>12600</v>
      </c>
      <c r="D8" s="5">
        <v>6300</v>
      </c>
      <c r="E8" s="5">
        <v>3300</v>
      </c>
      <c r="F8" s="71">
        <v>1.1000000000000001</v>
      </c>
      <c r="G8" s="133">
        <v>1</v>
      </c>
      <c r="H8" s="35"/>
      <c r="I8" s="35"/>
      <c r="J8" s="35"/>
      <c r="K8" s="289"/>
    </row>
    <row r="9" spans="1:11" ht="39" customHeight="1" x14ac:dyDescent="0.2">
      <c r="A9" s="67"/>
      <c r="B9" s="4" t="s">
        <v>1475</v>
      </c>
      <c r="C9" s="5">
        <v>15000</v>
      </c>
      <c r="D9" s="5">
        <v>7500</v>
      </c>
      <c r="E9" s="5">
        <v>3800</v>
      </c>
      <c r="F9" s="71">
        <v>1.1000000000000001</v>
      </c>
      <c r="G9" s="133">
        <v>1</v>
      </c>
      <c r="H9" s="36"/>
      <c r="I9" s="36"/>
      <c r="J9" s="36"/>
      <c r="K9" s="289">
        <v>35000</v>
      </c>
    </row>
    <row r="10" spans="1:11" ht="39" customHeight="1" x14ac:dyDescent="0.2">
      <c r="A10" s="67"/>
      <c r="B10" s="4" t="s">
        <v>1476</v>
      </c>
      <c r="C10" s="5">
        <v>10000</v>
      </c>
      <c r="D10" s="5">
        <v>4600</v>
      </c>
      <c r="E10" s="5">
        <v>2300</v>
      </c>
      <c r="F10" s="71">
        <v>1.1000000000000001</v>
      </c>
      <c r="G10" s="133">
        <v>1</v>
      </c>
      <c r="H10" s="35"/>
      <c r="I10" s="35"/>
      <c r="J10" s="35"/>
      <c r="K10" s="289"/>
    </row>
    <row r="11" spans="1:11" ht="25.15" customHeight="1" x14ac:dyDescent="0.2">
      <c r="A11" s="67"/>
      <c r="B11" s="4" t="s">
        <v>1477</v>
      </c>
      <c r="C11" s="5">
        <v>15000</v>
      </c>
      <c r="D11" s="5">
        <v>6000</v>
      </c>
      <c r="E11" s="5">
        <v>3000</v>
      </c>
      <c r="F11" s="71">
        <v>1.1000000000000001</v>
      </c>
      <c r="G11" s="133">
        <v>1</v>
      </c>
      <c r="H11" s="35"/>
      <c r="I11" s="35"/>
      <c r="J11" s="35"/>
      <c r="K11" s="289">
        <v>35000</v>
      </c>
    </row>
    <row r="12" spans="1:11" ht="25.15" customHeight="1" x14ac:dyDescent="0.2">
      <c r="A12" s="67">
        <v>3</v>
      </c>
      <c r="B12" s="2" t="s">
        <v>183</v>
      </c>
      <c r="C12" s="3"/>
      <c r="D12" s="3"/>
      <c r="E12" s="3"/>
      <c r="F12" s="71">
        <v>1.1000000000000001</v>
      </c>
      <c r="G12" s="133">
        <v>1</v>
      </c>
      <c r="H12" s="35"/>
      <c r="I12" s="35"/>
      <c r="J12" s="35"/>
      <c r="K12" s="288"/>
    </row>
    <row r="13" spans="1:11" ht="25.15" customHeight="1" x14ac:dyDescent="0.2">
      <c r="A13" s="2"/>
      <c r="B13" s="4" t="s">
        <v>1478</v>
      </c>
      <c r="C13" s="5">
        <v>5500</v>
      </c>
      <c r="D13" s="5">
        <v>2800</v>
      </c>
      <c r="E13" s="5">
        <v>1500</v>
      </c>
      <c r="F13" s="71">
        <v>1.1000000000000001</v>
      </c>
      <c r="G13" s="133">
        <v>1</v>
      </c>
      <c r="H13" s="35"/>
      <c r="I13" s="35"/>
      <c r="J13" s="35"/>
      <c r="K13" s="289">
        <v>12500</v>
      </c>
    </row>
    <row r="14" spans="1:11" ht="25.15" customHeight="1" x14ac:dyDescent="0.2">
      <c r="A14" s="67"/>
      <c r="B14" s="4" t="s">
        <v>1479</v>
      </c>
      <c r="C14" s="5">
        <v>7500</v>
      </c>
      <c r="D14" s="5">
        <v>3800</v>
      </c>
      <c r="E14" s="5">
        <v>1900</v>
      </c>
      <c r="F14" s="71">
        <v>1.1000000000000001</v>
      </c>
      <c r="G14" s="133">
        <v>1</v>
      </c>
      <c r="H14" s="36"/>
      <c r="I14" s="36"/>
      <c r="J14" s="36"/>
      <c r="K14" s="289"/>
    </row>
    <row r="15" spans="1:11" ht="56.25" customHeight="1" x14ac:dyDescent="0.2">
      <c r="A15" s="67">
        <v>4</v>
      </c>
      <c r="B15" s="2" t="s">
        <v>1480</v>
      </c>
      <c r="C15" s="5">
        <v>8000</v>
      </c>
      <c r="D15" s="5">
        <v>4000</v>
      </c>
      <c r="E15" s="5">
        <v>2000</v>
      </c>
      <c r="F15" s="71">
        <v>1.1000000000000001</v>
      </c>
      <c r="G15" s="133">
        <v>1</v>
      </c>
      <c r="H15" s="35"/>
      <c r="I15" s="35"/>
      <c r="J15" s="35"/>
      <c r="K15" s="289"/>
    </row>
    <row r="16" spans="1:11" ht="25.15" customHeight="1" x14ac:dyDescent="0.2">
      <c r="A16" s="67">
        <v>5</v>
      </c>
      <c r="B16" s="2" t="s">
        <v>1481</v>
      </c>
      <c r="C16" s="5">
        <v>7000</v>
      </c>
      <c r="D16" s="5">
        <v>3500</v>
      </c>
      <c r="E16" s="5">
        <v>1800</v>
      </c>
      <c r="F16" s="71">
        <v>1.1000000000000001</v>
      </c>
      <c r="G16" s="133">
        <v>1</v>
      </c>
      <c r="H16" s="35"/>
      <c r="I16" s="35"/>
      <c r="J16" s="35"/>
      <c r="K16" s="289">
        <v>20000</v>
      </c>
    </row>
    <row r="17" spans="1:11" ht="25.15" customHeight="1" x14ac:dyDescent="0.2">
      <c r="A17" s="67">
        <v>6</v>
      </c>
      <c r="B17" s="2" t="s">
        <v>1482</v>
      </c>
      <c r="C17" s="3"/>
      <c r="D17" s="3"/>
      <c r="E17" s="3"/>
      <c r="F17" s="35"/>
      <c r="G17" s="133"/>
      <c r="H17" s="35"/>
      <c r="I17" s="35"/>
      <c r="J17" s="35"/>
      <c r="K17" s="288"/>
    </row>
    <row r="18" spans="1:11" ht="39" customHeight="1" x14ac:dyDescent="0.2">
      <c r="A18" s="67"/>
      <c r="B18" s="4" t="s">
        <v>1483</v>
      </c>
      <c r="C18" s="5">
        <v>6000</v>
      </c>
      <c r="D18" s="5">
        <v>3000</v>
      </c>
      <c r="E18" s="5">
        <v>1500</v>
      </c>
      <c r="F18" s="71">
        <v>1.1000000000000001</v>
      </c>
      <c r="G18" s="133">
        <v>1</v>
      </c>
      <c r="H18" s="35"/>
      <c r="I18" s="35"/>
      <c r="J18" s="35"/>
      <c r="K18" s="289"/>
    </row>
    <row r="19" spans="1:11" ht="39" customHeight="1" x14ac:dyDescent="0.2">
      <c r="A19" s="67"/>
      <c r="B19" s="4" t="s">
        <v>1484</v>
      </c>
      <c r="C19" s="5">
        <v>4000</v>
      </c>
      <c r="D19" s="5">
        <v>2000</v>
      </c>
      <c r="E19" s="5">
        <v>1000</v>
      </c>
      <c r="F19" s="71">
        <v>1.1000000000000001</v>
      </c>
      <c r="G19" s="133">
        <v>1</v>
      </c>
      <c r="H19" s="35"/>
      <c r="I19" s="35"/>
      <c r="J19" s="35"/>
      <c r="K19" s="289"/>
    </row>
    <row r="20" spans="1:11" ht="25.15" customHeight="1" x14ac:dyDescent="0.2">
      <c r="A20" s="67">
        <v>7</v>
      </c>
      <c r="B20" s="2" t="s">
        <v>1485</v>
      </c>
      <c r="C20" s="3"/>
      <c r="D20" s="3"/>
      <c r="E20" s="3"/>
      <c r="F20" s="36"/>
      <c r="G20" s="136"/>
      <c r="H20" s="36"/>
      <c r="I20" s="36"/>
      <c r="J20" s="36"/>
      <c r="K20" s="288"/>
    </row>
    <row r="21" spans="1:11" ht="25.15" customHeight="1" x14ac:dyDescent="0.2">
      <c r="A21" s="2"/>
      <c r="B21" s="4" t="s">
        <v>1486</v>
      </c>
      <c r="C21" s="5">
        <v>8000</v>
      </c>
      <c r="D21" s="5">
        <v>4000</v>
      </c>
      <c r="E21" s="5">
        <v>2100</v>
      </c>
      <c r="F21" s="71">
        <v>1.1000000000000001</v>
      </c>
      <c r="G21" s="133">
        <v>1</v>
      </c>
      <c r="H21" s="35"/>
      <c r="I21" s="35"/>
      <c r="J21" s="35"/>
      <c r="K21" s="289"/>
    </row>
    <row r="22" spans="1:11" ht="25.15" customHeight="1" x14ac:dyDescent="0.2">
      <c r="A22" s="67"/>
      <c r="B22" s="4" t="s">
        <v>1487</v>
      </c>
      <c r="C22" s="5">
        <v>6500</v>
      </c>
      <c r="D22" s="5">
        <v>3100</v>
      </c>
      <c r="E22" s="5">
        <v>1600</v>
      </c>
      <c r="F22" s="71">
        <v>1.1000000000000001</v>
      </c>
      <c r="G22" s="133">
        <v>1</v>
      </c>
      <c r="H22" s="35"/>
      <c r="I22" s="35"/>
      <c r="J22" s="35"/>
      <c r="K22" s="289"/>
    </row>
    <row r="23" spans="1:11" ht="25.15" customHeight="1" x14ac:dyDescent="0.2">
      <c r="A23" s="67"/>
      <c r="B23" s="4" t="s">
        <v>1488</v>
      </c>
      <c r="C23" s="5">
        <v>7000</v>
      </c>
      <c r="D23" s="5">
        <v>3600</v>
      </c>
      <c r="E23" s="5">
        <v>1800</v>
      </c>
      <c r="F23" s="71">
        <v>1.1000000000000001</v>
      </c>
      <c r="G23" s="133">
        <v>1</v>
      </c>
      <c r="H23" s="35"/>
      <c r="I23" s="35"/>
      <c r="J23" s="35"/>
      <c r="K23" s="289"/>
    </row>
    <row r="24" spans="1:11" ht="25.15" customHeight="1" x14ac:dyDescent="0.2">
      <c r="A24" s="67"/>
      <c r="B24" s="4" t="s">
        <v>1489</v>
      </c>
      <c r="C24" s="5">
        <v>5000</v>
      </c>
      <c r="D24" s="5">
        <v>2600</v>
      </c>
      <c r="E24" s="5">
        <v>1300</v>
      </c>
      <c r="F24" s="71">
        <v>1.1000000000000001</v>
      </c>
      <c r="G24" s="133">
        <v>1</v>
      </c>
      <c r="H24" s="35"/>
      <c r="I24" s="35"/>
      <c r="J24" s="35"/>
      <c r="K24" s="289"/>
    </row>
    <row r="25" spans="1:11" ht="25.15" customHeight="1" x14ac:dyDescent="0.2">
      <c r="A25" s="67"/>
      <c r="B25" s="4" t="s">
        <v>1490</v>
      </c>
      <c r="C25" s="5">
        <v>6000</v>
      </c>
      <c r="D25" s="5">
        <v>3100</v>
      </c>
      <c r="E25" s="5">
        <v>1600</v>
      </c>
      <c r="F25" s="71">
        <v>1.1000000000000001</v>
      </c>
      <c r="G25" s="133">
        <v>1</v>
      </c>
      <c r="H25" s="36"/>
      <c r="I25" s="36"/>
      <c r="J25" s="36"/>
      <c r="K25" s="289">
        <v>10000</v>
      </c>
    </row>
    <row r="26" spans="1:11" ht="39" customHeight="1" x14ac:dyDescent="0.2">
      <c r="A26" s="67"/>
      <c r="B26" s="4" t="s">
        <v>1491</v>
      </c>
      <c r="C26" s="5">
        <v>6000</v>
      </c>
      <c r="D26" s="5">
        <v>3500</v>
      </c>
      <c r="E26" s="5">
        <v>1900</v>
      </c>
      <c r="F26" s="71">
        <v>1.1000000000000001</v>
      </c>
      <c r="G26" s="133">
        <v>1</v>
      </c>
      <c r="H26" s="35"/>
      <c r="I26" s="35"/>
      <c r="J26" s="35"/>
      <c r="K26" s="289">
        <v>10000</v>
      </c>
    </row>
    <row r="27" spans="1:11" ht="25.15" customHeight="1" x14ac:dyDescent="0.2">
      <c r="A27" s="67"/>
      <c r="B27" s="4" t="s">
        <v>1492</v>
      </c>
      <c r="C27" s="5">
        <v>5000</v>
      </c>
      <c r="D27" s="5">
        <v>2500</v>
      </c>
      <c r="E27" s="5">
        <v>1300</v>
      </c>
      <c r="F27" s="71">
        <v>1.1000000000000001</v>
      </c>
      <c r="G27" s="133">
        <v>1</v>
      </c>
      <c r="H27" s="35"/>
      <c r="I27" s="35"/>
      <c r="J27" s="35"/>
      <c r="K27" s="35"/>
    </row>
    <row r="28" spans="1:11" ht="25.15" customHeight="1" x14ac:dyDescent="0.2">
      <c r="A28" s="67"/>
      <c r="B28" s="4" t="s">
        <v>1493</v>
      </c>
      <c r="C28" s="5">
        <v>5000</v>
      </c>
      <c r="D28" s="5">
        <v>2500</v>
      </c>
      <c r="E28" s="5">
        <v>1300</v>
      </c>
      <c r="F28" s="71">
        <v>1.1000000000000001</v>
      </c>
      <c r="G28" s="133">
        <v>1</v>
      </c>
      <c r="H28" s="35"/>
      <c r="I28" s="35"/>
      <c r="J28" s="35"/>
      <c r="K28" s="35"/>
    </row>
    <row r="29" spans="1:11" ht="25.15" customHeight="1" x14ac:dyDescent="0.2">
      <c r="A29" s="67"/>
      <c r="B29" s="4" t="s">
        <v>1494</v>
      </c>
      <c r="C29" s="5">
        <v>11000</v>
      </c>
      <c r="D29" s="5">
        <v>5500</v>
      </c>
      <c r="E29" s="5">
        <v>2800</v>
      </c>
      <c r="F29" s="71">
        <v>1.1000000000000001</v>
      </c>
      <c r="G29" s="133">
        <v>1</v>
      </c>
      <c r="H29" s="35"/>
      <c r="I29" s="35"/>
      <c r="J29" s="35"/>
      <c r="K29" s="35"/>
    </row>
    <row r="30" spans="1:11" ht="25.15" customHeight="1" x14ac:dyDescent="0.2">
      <c r="A30" s="67"/>
      <c r="B30" s="4" t="s">
        <v>1495</v>
      </c>
      <c r="C30" s="5">
        <v>8000</v>
      </c>
      <c r="D30" s="5">
        <v>4100</v>
      </c>
      <c r="E30" s="5">
        <v>2200</v>
      </c>
      <c r="F30" s="71">
        <v>1.1000000000000001</v>
      </c>
      <c r="G30" s="133">
        <v>1</v>
      </c>
      <c r="H30" s="35"/>
      <c r="I30" s="35"/>
      <c r="J30" s="35"/>
      <c r="K30" s="35"/>
    </row>
    <row r="31" spans="1:11" ht="25.15" customHeight="1" x14ac:dyDescent="0.2">
      <c r="A31" s="67"/>
      <c r="B31" s="4" t="s">
        <v>1496</v>
      </c>
      <c r="C31" s="5">
        <v>4000</v>
      </c>
      <c r="D31" s="5">
        <v>2000</v>
      </c>
      <c r="E31" s="5">
        <v>1400</v>
      </c>
      <c r="F31" s="71">
        <v>1.1000000000000001</v>
      </c>
      <c r="G31" s="133">
        <v>1</v>
      </c>
      <c r="H31" s="35"/>
      <c r="I31" s="35"/>
      <c r="J31" s="35"/>
      <c r="K31" s="35"/>
    </row>
    <row r="32" spans="1:11" ht="25.15" customHeight="1" x14ac:dyDescent="0.2">
      <c r="A32" s="67"/>
      <c r="B32" s="4" t="s">
        <v>1497</v>
      </c>
      <c r="C32" s="5">
        <v>4000</v>
      </c>
      <c r="D32" s="5">
        <v>2000</v>
      </c>
      <c r="E32" s="5">
        <v>1400</v>
      </c>
      <c r="F32" s="71">
        <v>1.1000000000000001</v>
      </c>
      <c r="G32" s="133">
        <v>1</v>
      </c>
      <c r="H32" s="35"/>
      <c r="I32" s="35"/>
      <c r="J32" s="35"/>
      <c r="K32" s="35"/>
    </row>
    <row r="33" spans="1:11" ht="25.15" customHeight="1" x14ac:dyDescent="0.2">
      <c r="A33" s="67"/>
      <c r="B33" s="4" t="s">
        <v>1498</v>
      </c>
      <c r="C33" s="5">
        <v>4000</v>
      </c>
      <c r="D33" s="5">
        <v>2000</v>
      </c>
      <c r="E33" s="5">
        <v>1100</v>
      </c>
      <c r="F33" s="71">
        <v>1.1000000000000001</v>
      </c>
      <c r="G33" s="133">
        <v>1</v>
      </c>
      <c r="H33" s="35"/>
      <c r="I33" s="35"/>
      <c r="J33" s="35"/>
      <c r="K33" s="35"/>
    </row>
    <row r="34" spans="1:11" ht="25.15" customHeight="1" x14ac:dyDescent="0.2">
      <c r="A34" s="67"/>
      <c r="B34" s="4" t="s">
        <v>1499</v>
      </c>
      <c r="C34" s="5">
        <v>4000</v>
      </c>
      <c r="D34" s="5">
        <v>2000</v>
      </c>
      <c r="E34" s="5">
        <v>1100</v>
      </c>
      <c r="F34" s="71">
        <v>1.1000000000000001</v>
      </c>
      <c r="G34" s="133">
        <v>1</v>
      </c>
      <c r="H34" s="35"/>
      <c r="I34" s="35"/>
      <c r="J34" s="35"/>
      <c r="K34" s="35"/>
    </row>
    <row r="35" spans="1:11" ht="25.15" customHeight="1" x14ac:dyDescent="0.2">
      <c r="A35" s="2"/>
      <c r="B35" s="4" t="s">
        <v>1500</v>
      </c>
      <c r="C35" s="5">
        <v>4000</v>
      </c>
      <c r="D35" s="5">
        <v>2100</v>
      </c>
      <c r="E35" s="5">
        <v>1100</v>
      </c>
      <c r="F35" s="71">
        <v>1.1000000000000001</v>
      </c>
      <c r="G35" s="133">
        <v>1</v>
      </c>
      <c r="H35" s="35"/>
      <c r="I35" s="35"/>
      <c r="J35" s="35"/>
      <c r="K35" s="35"/>
    </row>
    <row r="36" spans="1:11" ht="39" customHeight="1" x14ac:dyDescent="0.2">
      <c r="A36" s="2"/>
      <c r="B36" s="4" t="s">
        <v>1501</v>
      </c>
      <c r="C36" s="5">
        <v>3000</v>
      </c>
      <c r="D36" s="5">
        <v>1500</v>
      </c>
      <c r="E36" s="5">
        <v>1000</v>
      </c>
      <c r="F36" s="71">
        <v>1.1000000000000001</v>
      </c>
      <c r="G36" s="133">
        <v>1</v>
      </c>
      <c r="H36" s="35"/>
      <c r="I36" s="35"/>
      <c r="J36" s="35"/>
      <c r="K36" s="35"/>
    </row>
    <row r="37" spans="1:11" ht="25.15" customHeight="1" x14ac:dyDescent="0.2">
      <c r="A37" s="67">
        <v>8</v>
      </c>
      <c r="B37" s="2" t="s">
        <v>1502</v>
      </c>
      <c r="C37" s="3"/>
      <c r="D37" s="3"/>
      <c r="E37" s="3"/>
      <c r="F37" s="35"/>
      <c r="G37" s="133"/>
      <c r="H37" s="35"/>
      <c r="I37" s="35"/>
      <c r="J37" s="35"/>
      <c r="K37" s="35"/>
    </row>
    <row r="38" spans="1:11" ht="25.15" customHeight="1" x14ac:dyDescent="0.2">
      <c r="A38" s="67"/>
      <c r="B38" s="4" t="s">
        <v>61</v>
      </c>
      <c r="C38" s="5">
        <v>9000</v>
      </c>
      <c r="D38" s="3"/>
      <c r="E38" s="3"/>
      <c r="F38" s="71">
        <v>1.1000000000000001</v>
      </c>
      <c r="G38" s="133">
        <v>1</v>
      </c>
      <c r="H38" s="35"/>
      <c r="I38" s="35"/>
      <c r="J38" s="35"/>
      <c r="K38" s="35"/>
    </row>
    <row r="39" spans="1:11" ht="25.15" customHeight="1" x14ac:dyDescent="0.2">
      <c r="A39" s="67"/>
      <c r="B39" s="4" t="s">
        <v>56</v>
      </c>
      <c r="C39" s="5">
        <v>9000</v>
      </c>
      <c r="D39" s="3"/>
      <c r="E39" s="3"/>
      <c r="F39" s="71">
        <v>1.1000000000000001</v>
      </c>
      <c r="G39" s="133">
        <v>1</v>
      </c>
      <c r="H39" s="35"/>
      <c r="I39" s="35"/>
      <c r="J39" s="35"/>
      <c r="K39" s="35"/>
    </row>
    <row r="40" spans="1:11" ht="25.15" customHeight="1" x14ac:dyDescent="0.2">
      <c r="A40" s="67"/>
      <c r="B40" s="4" t="s">
        <v>1503</v>
      </c>
      <c r="C40" s="5">
        <v>8000</v>
      </c>
      <c r="D40" s="3"/>
      <c r="E40" s="3"/>
      <c r="F40" s="71">
        <v>1.1000000000000001</v>
      </c>
      <c r="G40" s="133">
        <v>1</v>
      </c>
      <c r="H40" s="41"/>
      <c r="I40" s="41"/>
      <c r="J40" s="41"/>
      <c r="K40" s="41"/>
    </row>
    <row r="41" spans="1:11" ht="25.15" customHeight="1" x14ac:dyDescent="0.2">
      <c r="A41" s="67"/>
      <c r="B41" s="4" t="s">
        <v>1504</v>
      </c>
      <c r="C41" s="5">
        <v>10000</v>
      </c>
      <c r="D41" s="3"/>
      <c r="E41" s="3"/>
      <c r="F41" s="71">
        <v>1.1000000000000001</v>
      </c>
      <c r="G41" s="133">
        <v>1</v>
      </c>
      <c r="H41" s="41"/>
      <c r="I41" s="41"/>
      <c r="J41" s="41"/>
      <c r="K41" s="41"/>
    </row>
    <row r="42" spans="1:11" ht="25.15" customHeight="1" x14ac:dyDescent="0.2">
      <c r="A42" s="67"/>
      <c r="B42" s="4" t="s">
        <v>1505</v>
      </c>
      <c r="C42" s="5">
        <v>8000</v>
      </c>
      <c r="D42" s="3"/>
      <c r="E42" s="3"/>
      <c r="F42" s="71">
        <v>1.1000000000000001</v>
      </c>
      <c r="G42" s="133">
        <v>1</v>
      </c>
      <c r="H42" s="41"/>
      <c r="I42" s="41"/>
      <c r="J42" s="41"/>
      <c r="K42" s="41"/>
    </row>
    <row r="43" spans="1:11" ht="25.15" customHeight="1" x14ac:dyDescent="0.2">
      <c r="A43" s="67">
        <v>9</v>
      </c>
      <c r="B43" s="2" t="s">
        <v>1506</v>
      </c>
      <c r="C43" s="3"/>
      <c r="D43" s="3"/>
      <c r="E43" s="3"/>
      <c r="F43" s="41"/>
      <c r="G43" s="145"/>
      <c r="H43" s="41"/>
      <c r="I43" s="41"/>
      <c r="J43" s="41"/>
      <c r="K43" s="41"/>
    </row>
    <row r="44" spans="1:11" ht="25.15" customHeight="1" x14ac:dyDescent="0.2">
      <c r="A44" s="67"/>
      <c r="B44" s="4" t="s">
        <v>1507</v>
      </c>
      <c r="C44" s="5">
        <v>20000</v>
      </c>
      <c r="D44" s="3"/>
      <c r="E44" s="3"/>
      <c r="F44" s="71">
        <v>1.1000000000000001</v>
      </c>
      <c r="G44" s="133">
        <v>1</v>
      </c>
      <c r="H44" s="54">
        <v>1.1000000000000001</v>
      </c>
      <c r="I44" s="54"/>
      <c r="J44" s="54" t="s">
        <v>2907</v>
      </c>
      <c r="K44" s="41"/>
    </row>
    <row r="45" spans="1:11" ht="25.15" customHeight="1" x14ac:dyDescent="0.2">
      <c r="A45" s="67"/>
      <c r="B45" s="4" t="s">
        <v>1508</v>
      </c>
      <c r="C45" s="5">
        <v>9500</v>
      </c>
      <c r="D45" s="3"/>
      <c r="E45" s="3"/>
      <c r="F45" s="71">
        <v>1.1000000000000001</v>
      </c>
      <c r="G45" s="133">
        <v>1</v>
      </c>
      <c r="H45" s="54">
        <v>1.1000000000000001</v>
      </c>
      <c r="I45" s="54"/>
      <c r="J45" s="54" t="s">
        <v>2907</v>
      </c>
      <c r="K45" s="41"/>
    </row>
    <row r="46" spans="1:11" ht="25.15" customHeight="1" x14ac:dyDescent="0.2">
      <c r="A46" s="67"/>
      <c r="B46" s="4" t="s">
        <v>1509</v>
      </c>
      <c r="C46" s="5">
        <v>10000</v>
      </c>
      <c r="D46" s="3"/>
      <c r="E46" s="3"/>
      <c r="F46" s="71">
        <v>1.1000000000000001</v>
      </c>
      <c r="G46" s="133">
        <v>1</v>
      </c>
      <c r="H46" s="54">
        <v>1.1000000000000001</v>
      </c>
      <c r="I46" s="54"/>
      <c r="J46" s="54" t="s">
        <v>2907</v>
      </c>
      <c r="K46" s="41"/>
    </row>
    <row r="47" spans="1:11" ht="25.15" customHeight="1" x14ac:dyDescent="0.2">
      <c r="A47" s="67">
        <v>10</v>
      </c>
      <c r="B47" s="2" t="s">
        <v>1510</v>
      </c>
      <c r="C47" s="3"/>
      <c r="D47" s="3"/>
      <c r="E47" s="3"/>
      <c r="F47" s="41"/>
      <c r="G47" s="145"/>
      <c r="H47" s="41"/>
      <c r="I47" s="41"/>
      <c r="J47" s="41"/>
      <c r="K47" s="41"/>
    </row>
    <row r="48" spans="1:11" ht="39" customHeight="1" x14ac:dyDescent="0.2">
      <c r="A48" s="67"/>
      <c r="B48" s="4" t="s">
        <v>1511</v>
      </c>
      <c r="C48" s="5">
        <v>12500</v>
      </c>
      <c r="D48" s="3"/>
      <c r="E48" s="3"/>
      <c r="F48" s="71">
        <v>1.1000000000000001</v>
      </c>
      <c r="G48" s="133">
        <v>1</v>
      </c>
      <c r="H48" s="41"/>
      <c r="I48" s="41"/>
      <c r="J48" s="41"/>
      <c r="K48" s="41"/>
    </row>
    <row r="49" spans="1:11" ht="25.15" customHeight="1" x14ac:dyDescent="0.2">
      <c r="A49" s="67"/>
      <c r="B49" s="4" t="s">
        <v>148</v>
      </c>
      <c r="C49" s="5">
        <v>9500</v>
      </c>
      <c r="D49" s="3"/>
      <c r="E49" s="3"/>
      <c r="F49" s="71">
        <v>1.1000000000000001</v>
      </c>
      <c r="G49" s="133">
        <v>1</v>
      </c>
      <c r="H49" s="41"/>
      <c r="I49" s="41"/>
      <c r="J49" s="41"/>
      <c r="K49" s="41"/>
    </row>
    <row r="50" spans="1:11" ht="25.15" customHeight="1" x14ac:dyDescent="0.2">
      <c r="A50" s="67">
        <v>11</v>
      </c>
      <c r="B50" s="2" t="s">
        <v>1512</v>
      </c>
      <c r="C50" s="3"/>
      <c r="D50" s="3"/>
      <c r="E50" s="3"/>
      <c r="F50" s="41"/>
      <c r="G50" s="145"/>
      <c r="H50" s="41"/>
      <c r="I50" s="41"/>
      <c r="J50" s="41"/>
      <c r="K50" s="41"/>
    </row>
    <row r="51" spans="1:11" ht="25.15" customHeight="1" x14ac:dyDescent="0.2">
      <c r="A51" s="67"/>
      <c r="B51" s="4" t="s">
        <v>1513</v>
      </c>
      <c r="C51" s="5">
        <v>6000</v>
      </c>
      <c r="D51" s="5">
        <v>3000</v>
      </c>
      <c r="E51" s="5">
        <v>1500</v>
      </c>
      <c r="F51" s="71">
        <v>1.1000000000000001</v>
      </c>
      <c r="G51" s="133">
        <v>1</v>
      </c>
      <c r="H51" s="41"/>
      <c r="I51" s="41"/>
      <c r="J51" s="41"/>
      <c r="K51" s="41"/>
    </row>
    <row r="52" spans="1:11" ht="25.15" customHeight="1" x14ac:dyDescent="0.2">
      <c r="A52" s="67">
        <v>12</v>
      </c>
      <c r="B52" s="2" t="s">
        <v>77</v>
      </c>
      <c r="C52" s="3"/>
      <c r="D52" s="3"/>
      <c r="E52" s="3"/>
      <c r="F52" s="41"/>
      <c r="G52" s="145"/>
      <c r="H52" s="41"/>
      <c r="I52" s="41"/>
      <c r="J52" s="41"/>
      <c r="K52" s="41"/>
    </row>
    <row r="53" spans="1:11" ht="25.15" customHeight="1" x14ac:dyDescent="0.2">
      <c r="A53" s="18"/>
      <c r="B53" s="4" t="s">
        <v>78</v>
      </c>
      <c r="C53" s="5">
        <v>3000</v>
      </c>
      <c r="D53" s="3"/>
      <c r="E53" s="3"/>
      <c r="F53" s="71">
        <v>1.1000000000000001</v>
      </c>
      <c r="G53" s="133">
        <v>1</v>
      </c>
      <c r="H53" s="41"/>
      <c r="I53" s="41"/>
      <c r="J53" s="41"/>
      <c r="K53" s="41"/>
    </row>
    <row r="54" spans="1:11" ht="25.15" customHeight="1" x14ac:dyDescent="0.2">
      <c r="A54" s="18"/>
      <c r="B54" s="4" t="s">
        <v>539</v>
      </c>
      <c r="C54" s="5">
        <v>2000</v>
      </c>
      <c r="D54" s="3"/>
      <c r="E54" s="3"/>
      <c r="F54" s="71">
        <v>1.1000000000000001</v>
      </c>
      <c r="G54" s="133">
        <v>1</v>
      </c>
      <c r="H54" s="41"/>
      <c r="I54" s="41"/>
      <c r="J54" s="41"/>
      <c r="K54" s="41"/>
    </row>
    <row r="55" spans="1:11" ht="25.15" customHeight="1" x14ac:dyDescent="0.2">
      <c r="A55" s="18"/>
      <c r="B55" s="4" t="s">
        <v>80</v>
      </c>
      <c r="C55" s="5">
        <v>1000</v>
      </c>
      <c r="D55" s="3"/>
      <c r="E55" s="3"/>
      <c r="F55" s="71">
        <v>1.1000000000000001</v>
      </c>
      <c r="G55" s="133">
        <v>1</v>
      </c>
      <c r="H55" s="41"/>
      <c r="I55" s="41"/>
      <c r="J55" s="41"/>
      <c r="K55" s="41"/>
    </row>
  </sheetData>
  <autoFilter ref="A3:K55" xr:uid="{00000000-0009-0000-0000-000015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L47"/>
  <sheetViews>
    <sheetView tabSelected="1" topLeftCell="A25" zoomScale="70" zoomScaleNormal="70" workbookViewId="0">
      <selection activeCell="T10" sqref="T10"/>
    </sheetView>
  </sheetViews>
  <sheetFormatPr defaultRowHeight="16.5" x14ac:dyDescent="0.2"/>
  <cols>
    <col min="2" max="2" width="57.625" customWidth="1"/>
    <col min="3" max="5" width="11.25" hidden="1" customWidth="1"/>
    <col min="6" max="6" width="17.125" style="28" hidden="1" customWidth="1"/>
    <col min="7" max="7" width="17.125" style="134" customWidth="1"/>
    <col min="8" max="10" width="17.125" style="292" hidden="1" customWidth="1"/>
    <col min="11" max="11" width="12.25" style="28" hidden="1" customWidth="1"/>
  </cols>
  <sheetData>
    <row r="1" spans="1:11" ht="27" customHeight="1" x14ac:dyDescent="0.2">
      <c r="A1" s="100" t="s">
        <v>1434</v>
      </c>
      <c r="F1" s="73"/>
      <c r="G1" s="141"/>
      <c r="H1" s="166"/>
      <c r="I1" s="166"/>
      <c r="J1" s="166"/>
      <c r="K1" s="105"/>
    </row>
    <row r="2" spans="1:11" ht="30.6" customHeight="1" x14ac:dyDescent="0.2">
      <c r="A2" s="393" t="s">
        <v>0</v>
      </c>
      <c r="B2" s="394" t="s">
        <v>1</v>
      </c>
      <c r="C2" s="349" t="s">
        <v>2846</v>
      </c>
      <c r="D2" s="349"/>
      <c r="E2" s="349"/>
      <c r="F2" s="349" t="s">
        <v>2839</v>
      </c>
      <c r="G2" s="351" t="s">
        <v>2843</v>
      </c>
      <c r="H2" s="349" t="s">
        <v>2851</v>
      </c>
      <c r="I2" s="349" t="s">
        <v>2840</v>
      </c>
      <c r="J2" s="350" t="s">
        <v>2841</v>
      </c>
      <c r="K2" s="349" t="s">
        <v>2850</v>
      </c>
    </row>
    <row r="3" spans="1:11" ht="30.6" customHeight="1" x14ac:dyDescent="0.2">
      <c r="A3" s="393"/>
      <c r="B3" s="394"/>
      <c r="C3" s="67" t="s">
        <v>3</v>
      </c>
      <c r="D3" s="67" t="s">
        <v>4</v>
      </c>
      <c r="E3" s="67" t="s">
        <v>5</v>
      </c>
      <c r="F3" s="349"/>
      <c r="G3" s="351"/>
      <c r="H3" s="349"/>
      <c r="I3" s="349"/>
      <c r="J3" s="350"/>
      <c r="K3" s="349"/>
    </row>
    <row r="4" spans="1:11" ht="25.9" customHeight="1" x14ac:dyDescent="0.2">
      <c r="A4" s="67">
        <v>1</v>
      </c>
      <c r="B4" s="2" t="s">
        <v>1435</v>
      </c>
      <c r="C4" s="3"/>
      <c r="D4" s="3"/>
      <c r="E4" s="3"/>
      <c r="F4" s="36"/>
      <c r="G4" s="136"/>
      <c r="H4" s="40"/>
      <c r="I4" s="40"/>
      <c r="J4" s="40"/>
      <c r="K4" s="170"/>
    </row>
    <row r="5" spans="1:11" ht="25.9" customHeight="1" x14ac:dyDescent="0.2">
      <c r="A5" s="67"/>
      <c r="B5" s="4" t="s">
        <v>1436</v>
      </c>
      <c r="C5" s="5">
        <v>15000</v>
      </c>
      <c r="D5" s="5">
        <v>7600</v>
      </c>
      <c r="E5" s="5">
        <v>3800</v>
      </c>
      <c r="F5" s="71">
        <v>1</v>
      </c>
      <c r="G5" s="133">
        <v>1</v>
      </c>
      <c r="H5" s="35"/>
      <c r="I5" s="35"/>
      <c r="J5" s="35"/>
      <c r="K5" s="35"/>
    </row>
    <row r="6" spans="1:11" ht="25.9" customHeight="1" x14ac:dyDescent="0.2">
      <c r="A6" s="67"/>
      <c r="B6" s="4" t="s">
        <v>1437</v>
      </c>
      <c r="C6" s="5">
        <v>16000</v>
      </c>
      <c r="D6" s="5">
        <v>7500</v>
      </c>
      <c r="E6" s="5">
        <v>3800</v>
      </c>
      <c r="F6" s="71">
        <v>1</v>
      </c>
      <c r="G6" s="133">
        <v>1</v>
      </c>
      <c r="H6" s="40"/>
      <c r="I6" s="40"/>
      <c r="J6" s="40"/>
      <c r="K6" s="36"/>
    </row>
    <row r="7" spans="1:11" ht="25.9" customHeight="1" x14ac:dyDescent="0.2">
      <c r="A7" s="67"/>
      <c r="B7" s="4" t="s">
        <v>1438</v>
      </c>
      <c r="C7" s="5">
        <v>18000</v>
      </c>
      <c r="D7" s="5">
        <v>9000</v>
      </c>
      <c r="E7" s="5">
        <v>4500</v>
      </c>
      <c r="F7" s="71">
        <v>1</v>
      </c>
      <c r="G7" s="133">
        <v>1</v>
      </c>
      <c r="H7" s="35"/>
      <c r="I7" s="35"/>
      <c r="J7" s="35"/>
      <c r="K7" s="35"/>
    </row>
    <row r="8" spans="1:11" ht="25.9" customHeight="1" x14ac:dyDescent="0.2">
      <c r="A8" s="67"/>
      <c r="B8" s="4" t="s">
        <v>1439</v>
      </c>
      <c r="C8" s="5">
        <v>17000</v>
      </c>
      <c r="D8" s="5">
        <v>8000</v>
      </c>
      <c r="E8" s="5">
        <v>4000</v>
      </c>
      <c r="F8" s="71">
        <v>1</v>
      </c>
      <c r="G8" s="133">
        <v>1</v>
      </c>
      <c r="H8" s="35"/>
      <c r="I8" s="35"/>
      <c r="J8" s="35"/>
      <c r="K8" s="35"/>
    </row>
    <row r="9" spans="1:11" ht="25.9" customHeight="1" x14ac:dyDescent="0.2">
      <c r="A9" s="67"/>
      <c r="B9" s="4" t="s">
        <v>1440</v>
      </c>
      <c r="C9" s="5">
        <v>15000</v>
      </c>
      <c r="D9" s="5">
        <v>7500</v>
      </c>
      <c r="E9" s="5">
        <v>3800</v>
      </c>
      <c r="F9" s="71">
        <v>1</v>
      </c>
      <c r="G9" s="133">
        <v>1</v>
      </c>
      <c r="H9" s="40"/>
      <c r="I9" s="40"/>
      <c r="J9" s="40"/>
      <c r="K9" s="36"/>
    </row>
    <row r="10" spans="1:11" ht="25.9" customHeight="1" x14ac:dyDescent="0.2">
      <c r="A10" s="67"/>
      <c r="B10" s="4" t="s">
        <v>1441</v>
      </c>
      <c r="C10" s="5">
        <v>12000</v>
      </c>
      <c r="D10" s="5">
        <v>6100</v>
      </c>
      <c r="E10" s="5">
        <v>3100</v>
      </c>
      <c r="F10" s="71">
        <v>1</v>
      </c>
      <c r="G10" s="133">
        <v>1</v>
      </c>
      <c r="H10" s="35"/>
      <c r="I10" s="35"/>
      <c r="J10" s="35"/>
      <c r="K10" s="35"/>
    </row>
    <row r="11" spans="1:11" ht="25.9" customHeight="1" x14ac:dyDescent="0.2">
      <c r="A11" s="67"/>
      <c r="B11" s="4" t="s">
        <v>1442</v>
      </c>
      <c r="C11" s="5">
        <v>10000</v>
      </c>
      <c r="D11" s="5">
        <v>5000</v>
      </c>
      <c r="E11" s="5">
        <v>2500</v>
      </c>
      <c r="F11" s="71">
        <v>1</v>
      </c>
      <c r="G11" s="133">
        <v>1</v>
      </c>
      <c r="H11" s="35"/>
      <c r="I11" s="35"/>
      <c r="J11" s="35"/>
      <c r="K11" s="35"/>
    </row>
    <row r="12" spans="1:11" ht="25.9" customHeight="1" x14ac:dyDescent="0.2">
      <c r="A12" s="67">
        <v>2</v>
      </c>
      <c r="B12" s="2" t="s">
        <v>1443</v>
      </c>
      <c r="C12" s="3"/>
      <c r="D12" s="3"/>
      <c r="E12" s="3"/>
      <c r="F12" s="35"/>
      <c r="G12" s="133"/>
      <c r="H12" s="35"/>
      <c r="I12" s="35"/>
      <c r="J12" s="35"/>
      <c r="K12" s="35"/>
    </row>
    <row r="13" spans="1:11" ht="39.6" customHeight="1" x14ac:dyDescent="0.2">
      <c r="A13" s="67"/>
      <c r="B13" s="4" t="s">
        <v>1444</v>
      </c>
      <c r="C13" s="5">
        <v>9000</v>
      </c>
      <c r="D13" s="5">
        <v>4600</v>
      </c>
      <c r="E13" s="5">
        <v>2300</v>
      </c>
      <c r="F13" s="71">
        <v>1</v>
      </c>
      <c r="G13" s="133">
        <v>1</v>
      </c>
      <c r="H13" s="35"/>
      <c r="I13" s="35"/>
      <c r="J13" s="35"/>
      <c r="K13" s="35"/>
    </row>
    <row r="14" spans="1:11" ht="25.9" customHeight="1" x14ac:dyDescent="0.2">
      <c r="A14" s="67">
        <v>3</v>
      </c>
      <c r="B14" s="2" t="s">
        <v>1445</v>
      </c>
      <c r="C14" s="3"/>
      <c r="D14" s="3"/>
      <c r="E14" s="3"/>
      <c r="F14" s="36"/>
      <c r="G14" s="136"/>
      <c r="H14" s="40"/>
      <c r="I14" s="40"/>
      <c r="J14" s="40"/>
      <c r="K14" s="36"/>
    </row>
    <row r="15" spans="1:11" ht="25.9" customHeight="1" x14ac:dyDescent="0.2">
      <c r="A15" s="67"/>
      <c r="B15" s="4" t="s">
        <v>1446</v>
      </c>
      <c r="C15" s="5">
        <v>8000</v>
      </c>
      <c r="D15" s="5">
        <v>4100</v>
      </c>
      <c r="E15" s="5">
        <v>2100</v>
      </c>
      <c r="F15" s="71">
        <v>1</v>
      </c>
      <c r="G15" s="133">
        <v>1</v>
      </c>
      <c r="H15" s="35"/>
      <c r="I15" s="35"/>
      <c r="J15" s="35"/>
      <c r="K15" s="35"/>
    </row>
    <row r="16" spans="1:11" ht="39.6" customHeight="1" x14ac:dyDescent="0.2">
      <c r="A16" s="67">
        <v>4</v>
      </c>
      <c r="B16" s="2" t="s">
        <v>1447</v>
      </c>
      <c r="C16" s="5">
        <v>10000</v>
      </c>
      <c r="D16" s="5">
        <v>5000</v>
      </c>
      <c r="E16" s="5">
        <v>2500</v>
      </c>
      <c r="F16" s="71">
        <v>1</v>
      </c>
      <c r="G16" s="133">
        <v>1</v>
      </c>
      <c r="H16" s="35"/>
      <c r="I16" s="35"/>
      <c r="J16" s="35"/>
      <c r="K16" s="35"/>
    </row>
    <row r="17" spans="1:11" ht="25.9" customHeight="1" x14ac:dyDescent="0.2">
      <c r="A17" s="67">
        <v>5</v>
      </c>
      <c r="B17" s="2" t="s">
        <v>29</v>
      </c>
      <c r="C17" s="3"/>
      <c r="D17" s="3"/>
      <c r="E17" s="3"/>
      <c r="F17" s="35"/>
      <c r="G17" s="133"/>
      <c r="H17" s="35"/>
      <c r="I17" s="35"/>
      <c r="J17" s="35"/>
      <c r="K17" s="35"/>
    </row>
    <row r="18" spans="1:11" ht="25.9" customHeight="1" x14ac:dyDescent="0.2">
      <c r="A18" s="67"/>
      <c r="B18" s="4" t="s">
        <v>1448</v>
      </c>
      <c r="C18" s="5">
        <v>9000</v>
      </c>
      <c r="D18" s="5">
        <v>4600</v>
      </c>
      <c r="E18" s="5">
        <v>2400</v>
      </c>
      <c r="F18" s="71">
        <v>1</v>
      </c>
      <c r="G18" s="133">
        <v>1</v>
      </c>
      <c r="H18" s="35"/>
      <c r="I18" s="35"/>
      <c r="J18" s="35"/>
      <c r="K18" s="35"/>
    </row>
    <row r="19" spans="1:11" ht="25.9" customHeight="1" x14ac:dyDescent="0.2">
      <c r="A19" s="67"/>
      <c r="B19" s="4" t="s">
        <v>1449</v>
      </c>
      <c r="C19" s="5">
        <v>7500</v>
      </c>
      <c r="D19" s="5">
        <v>3800</v>
      </c>
      <c r="E19" s="5">
        <v>1900</v>
      </c>
      <c r="F19" s="71">
        <v>1</v>
      </c>
      <c r="G19" s="133">
        <v>1</v>
      </c>
      <c r="H19" s="35"/>
      <c r="I19" s="35"/>
      <c r="J19" s="35"/>
      <c r="K19" s="35"/>
    </row>
    <row r="20" spans="1:11" ht="25.9" customHeight="1" x14ac:dyDescent="0.2">
      <c r="A20" s="67"/>
      <c r="B20" s="4" t="s">
        <v>1450</v>
      </c>
      <c r="C20" s="5">
        <v>6500</v>
      </c>
      <c r="D20" s="5">
        <v>3300</v>
      </c>
      <c r="E20" s="5">
        <v>1700</v>
      </c>
      <c r="F20" s="71">
        <v>1</v>
      </c>
      <c r="G20" s="133">
        <v>1</v>
      </c>
      <c r="H20" s="40"/>
      <c r="I20" s="40"/>
      <c r="J20" s="40"/>
      <c r="K20" s="36"/>
    </row>
    <row r="21" spans="1:11" ht="25.9" customHeight="1" x14ac:dyDescent="0.2">
      <c r="A21" s="67"/>
      <c r="B21" s="4" t="s">
        <v>1451</v>
      </c>
      <c r="C21" s="5">
        <v>5000</v>
      </c>
      <c r="D21" s="5">
        <v>2500</v>
      </c>
      <c r="E21" s="5">
        <v>1300</v>
      </c>
      <c r="F21" s="71">
        <v>1</v>
      </c>
      <c r="G21" s="133">
        <v>1</v>
      </c>
      <c r="H21" s="35"/>
      <c r="I21" s="35"/>
      <c r="J21" s="35"/>
      <c r="K21" s="35"/>
    </row>
    <row r="22" spans="1:11" ht="25.9" customHeight="1" x14ac:dyDescent="0.2">
      <c r="A22" s="67"/>
      <c r="B22" s="4" t="s">
        <v>1452</v>
      </c>
      <c r="C22" s="5">
        <v>9000</v>
      </c>
      <c r="D22" s="5">
        <v>4600</v>
      </c>
      <c r="E22" s="5">
        <v>2400</v>
      </c>
      <c r="F22" s="71">
        <v>1</v>
      </c>
      <c r="G22" s="133">
        <v>1</v>
      </c>
      <c r="H22" s="35"/>
      <c r="I22" s="35"/>
      <c r="J22" s="35"/>
      <c r="K22" s="35"/>
    </row>
    <row r="23" spans="1:11" ht="25.9" customHeight="1" x14ac:dyDescent="0.2">
      <c r="A23" s="67"/>
      <c r="B23" s="4" t="s">
        <v>1453</v>
      </c>
      <c r="C23" s="5">
        <v>9000</v>
      </c>
      <c r="D23" s="5">
        <v>4600</v>
      </c>
      <c r="E23" s="5">
        <v>2400</v>
      </c>
      <c r="F23" s="71">
        <v>1</v>
      </c>
      <c r="G23" s="133">
        <v>1</v>
      </c>
      <c r="H23" s="35"/>
      <c r="I23" s="35"/>
      <c r="J23" s="35"/>
      <c r="K23" s="35"/>
    </row>
    <row r="24" spans="1:11" ht="25.9" customHeight="1" x14ac:dyDescent="0.2">
      <c r="A24" s="67"/>
      <c r="B24" s="4" t="s">
        <v>1454</v>
      </c>
      <c r="C24" s="5">
        <v>6000</v>
      </c>
      <c r="D24" s="5">
        <v>3000</v>
      </c>
      <c r="E24" s="5">
        <v>1600</v>
      </c>
      <c r="F24" s="71">
        <v>1</v>
      </c>
      <c r="G24" s="133">
        <v>1</v>
      </c>
      <c r="H24" s="35"/>
      <c r="I24" s="35"/>
      <c r="J24" s="35"/>
      <c r="K24" s="35"/>
    </row>
    <row r="25" spans="1:11" ht="25.9" customHeight="1" x14ac:dyDescent="0.2">
      <c r="A25" s="67"/>
      <c r="B25" s="4" t="s">
        <v>1455</v>
      </c>
      <c r="C25" s="5">
        <v>5000</v>
      </c>
      <c r="D25" s="5">
        <v>2500</v>
      </c>
      <c r="E25" s="5">
        <v>1300</v>
      </c>
      <c r="F25" s="71">
        <v>1</v>
      </c>
      <c r="G25" s="133">
        <v>1</v>
      </c>
      <c r="H25" s="40"/>
      <c r="I25" s="40"/>
      <c r="J25" s="40"/>
      <c r="K25" s="36"/>
    </row>
    <row r="26" spans="1:11" ht="25.9" customHeight="1" x14ac:dyDescent="0.2">
      <c r="A26" s="67"/>
      <c r="B26" s="4" t="s">
        <v>1456</v>
      </c>
      <c r="C26" s="5">
        <v>5500</v>
      </c>
      <c r="D26" s="5">
        <v>2800</v>
      </c>
      <c r="E26" s="5">
        <v>1500</v>
      </c>
      <c r="F26" s="71">
        <v>1</v>
      </c>
      <c r="G26" s="133">
        <v>1</v>
      </c>
      <c r="H26" s="35"/>
      <c r="I26" s="35"/>
      <c r="J26" s="35"/>
      <c r="K26" s="35"/>
    </row>
    <row r="27" spans="1:11" ht="25.9" customHeight="1" x14ac:dyDescent="0.2">
      <c r="A27" s="67"/>
      <c r="B27" s="4" t="s">
        <v>1457</v>
      </c>
      <c r="C27" s="5">
        <v>5500</v>
      </c>
      <c r="D27" s="5">
        <v>2500</v>
      </c>
      <c r="E27" s="5">
        <v>1200</v>
      </c>
      <c r="F27" s="71">
        <v>1</v>
      </c>
      <c r="G27" s="133">
        <v>1</v>
      </c>
      <c r="H27" s="35"/>
      <c r="I27" s="35"/>
      <c r="J27" s="35"/>
      <c r="K27" s="35"/>
    </row>
    <row r="28" spans="1:11" ht="25.9" customHeight="1" x14ac:dyDescent="0.2">
      <c r="A28" s="67"/>
      <c r="B28" s="4" t="s">
        <v>1458</v>
      </c>
      <c r="C28" s="5">
        <v>5500</v>
      </c>
      <c r="D28" s="5">
        <v>2800</v>
      </c>
      <c r="E28" s="5">
        <v>1500</v>
      </c>
      <c r="F28" s="71">
        <v>1</v>
      </c>
      <c r="G28" s="133">
        <v>1</v>
      </c>
      <c r="H28" s="35"/>
      <c r="I28" s="35"/>
      <c r="J28" s="35"/>
      <c r="K28" s="35"/>
    </row>
    <row r="29" spans="1:11" ht="25.9" customHeight="1" x14ac:dyDescent="0.2">
      <c r="A29" s="67"/>
      <c r="B29" s="4" t="s">
        <v>1459</v>
      </c>
      <c r="C29" s="5">
        <v>4000</v>
      </c>
      <c r="D29" s="5">
        <v>2100</v>
      </c>
      <c r="E29" s="5">
        <v>1100</v>
      </c>
      <c r="F29" s="71">
        <v>1</v>
      </c>
      <c r="G29" s="133">
        <v>1</v>
      </c>
      <c r="H29" s="35"/>
      <c r="I29" s="35"/>
      <c r="J29" s="35"/>
      <c r="K29" s="35"/>
    </row>
    <row r="30" spans="1:11" ht="25.9" customHeight="1" x14ac:dyDescent="0.2">
      <c r="A30" s="67"/>
      <c r="B30" s="4" t="s">
        <v>1460</v>
      </c>
      <c r="C30" s="5">
        <v>4000</v>
      </c>
      <c r="D30" s="5">
        <v>2100</v>
      </c>
      <c r="E30" s="5">
        <v>1100</v>
      </c>
      <c r="F30" s="71">
        <v>1</v>
      </c>
      <c r="G30" s="133">
        <v>1</v>
      </c>
      <c r="H30" s="35"/>
      <c r="I30" s="35"/>
      <c r="J30" s="35"/>
      <c r="K30" s="35"/>
    </row>
    <row r="31" spans="1:11" ht="25.9" customHeight="1" x14ac:dyDescent="0.2">
      <c r="A31" s="67">
        <v>6</v>
      </c>
      <c r="B31" s="2" t="s">
        <v>1421</v>
      </c>
      <c r="C31" s="3"/>
      <c r="D31" s="3"/>
      <c r="E31" s="3"/>
      <c r="F31" s="35"/>
      <c r="G31" s="133"/>
      <c r="H31" s="35"/>
      <c r="I31" s="35"/>
      <c r="J31" s="35"/>
      <c r="K31" s="35"/>
    </row>
    <row r="32" spans="1:11" ht="25.9" customHeight="1" x14ac:dyDescent="0.2">
      <c r="A32" s="67"/>
      <c r="B32" s="4" t="s">
        <v>1461</v>
      </c>
      <c r="C32" s="5">
        <v>6500</v>
      </c>
      <c r="D32" s="5">
        <v>3300</v>
      </c>
      <c r="E32" s="5">
        <v>1700</v>
      </c>
      <c r="F32" s="71">
        <v>1</v>
      </c>
      <c r="G32" s="133">
        <v>1</v>
      </c>
      <c r="H32" s="35"/>
      <c r="I32" s="35"/>
      <c r="J32" s="35"/>
      <c r="K32" s="35"/>
    </row>
    <row r="33" spans="1:11" ht="25.9" customHeight="1" x14ac:dyDescent="0.2">
      <c r="A33" s="67"/>
      <c r="B33" s="4" t="s">
        <v>1462</v>
      </c>
      <c r="C33" s="5">
        <v>6000</v>
      </c>
      <c r="D33" s="5">
        <v>3100</v>
      </c>
      <c r="E33" s="5">
        <v>1700</v>
      </c>
      <c r="F33" s="71">
        <v>1</v>
      </c>
      <c r="G33" s="133">
        <v>1</v>
      </c>
      <c r="H33" s="35"/>
      <c r="I33" s="35"/>
      <c r="J33" s="35"/>
      <c r="K33" s="35"/>
    </row>
    <row r="34" spans="1:11" ht="25.9" customHeight="1" x14ac:dyDescent="0.2">
      <c r="A34" s="67">
        <v>7</v>
      </c>
      <c r="B34" s="2" t="s">
        <v>1463</v>
      </c>
      <c r="C34" s="3"/>
      <c r="D34" s="3"/>
      <c r="E34" s="3"/>
      <c r="F34" s="35"/>
      <c r="G34" s="133"/>
      <c r="H34" s="35"/>
      <c r="I34" s="35"/>
      <c r="J34" s="35"/>
      <c r="K34" s="35"/>
    </row>
    <row r="35" spans="1:11" ht="25.9" customHeight="1" x14ac:dyDescent="0.2">
      <c r="A35" s="67"/>
      <c r="B35" s="4" t="s">
        <v>1464</v>
      </c>
      <c r="C35" s="5">
        <v>10000</v>
      </c>
      <c r="D35" s="3"/>
      <c r="E35" s="3"/>
      <c r="F35" s="71">
        <v>1</v>
      </c>
      <c r="G35" s="133">
        <v>1</v>
      </c>
      <c r="H35" s="35"/>
      <c r="I35" s="35"/>
      <c r="J35" s="35"/>
      <c r="K35" s="35"/>
    </row>
    <row r="36" spans="1:11" ht="25.9" customHeight="1" x14ac:dyDescent="0.2">
      <c r="A36" s="67"/>
      <c r="B36" s="4" t="s">
        <v>1465</v>
      </c>
      <c r="C36" s="5">
        <v>10000</v>
      </c>
      <c r="D36" s="3"/>
      <c r="E36" s="3"/>
      <c r="F36" s="71">
        <v>1</v>
      </c>
      <c r="G36" s="133">
        <v>1</v>
      </c>
      <c r="H36" s="35"/>
      <c r="I36" s="35"/>
      <c r="J36" s="35"/>
      <c r="K36" s="35"/>
    </row>
    <row r="37" spans="1:11" ht="25.9" customHeight="1" x14ac:dyDescent="0.2">
      <c r="A37" s="67"/>
      <c r="B37" s="4" t="s">
        <v>1466</v>
      </c>
      <c r="C37" s="5">
        <v>9000</v>
      </c>
      <c r="D37" s="3"/>
      <c r="E37" s="3"/>
      <c r="F37" s="71">
        <v>1</v>
      </c>
      <c r="G37" s="133">
        <v>1</v>
      </c>
      <c r="H37" s="35"/>
      <c r="I37" s="35"/>
      <c r="J37" s="35"/>
      <c r="K37" s="35"/>
    </row>
    <row r="38" spans="1:11" ht="25.9" customHeight="1" x14ac:dyDescent="0.2">
      <c r="A38" s="67"/>
      <c r="B38" s="4" t="s">
        <v>1467</v>
      </c>
      <c r="C38" s="5">
        <v>8000</v>
      </c>
      <c r="D38" s="3"/>
      <c r="E38" s="3"/>
      <c r="F38" s="71">
        <v>1</v>
      </c>
      <c r="G38" s="133">
        <v>1</v>
      </c>
      <c r="H38" s="35"/>
      <c r="I38" s="35"/>
      <c r="J38" s="35"/>
      <c r="K38" s="35"/>
    </row>
    <row r="39" spans="1:11" ht="25.9" customHeight="1" x14ac:dyDescent="0.2">
      <c r="A39" s="67">
        <v>8</v>
      </c>
      <c r="B39" s="10" t="s">
        <v>1468</v>
      </c>
      <c r="C39" s="3"/>
      <c r="D39" s="3"/>
      <c r="E39" s="3"/>
      <c r="F39" s="35"/>
      <c r="G39" s="133"/>
      <c r="H39" s="35"/>
      <c r="I39" s="35"/>
      <c r="J39" s="35"/>
      <c r="K39" s="35"/>
    </row>
    <row r="40" spans="1:11" ht="25.9" customHeight="1" x14ac:dyDescent="0.2">
      <c r="A40" s="67"/>
      <c r="B40" s="6" t="s">
        <v>1464</v>
      </c>
      <c r="C40" s="5">
        <v>12000</v>
      </c>
      <c r="D40" s="3"/>
      <c r="E40" s="3"/>
      <c r="F40" s="71">
        <v>1</v>
      </c>
      <c r="G40" s="133">
        <v>1</v>
      </c>
      <c r="H40" s="53"/>
      <c r="I40" s="53"/>
      <c r="J40" s="53"/>
      <c r="K40" s="41"/>
    </row>
    <row r="41" spans="1:11" ht="25.9" customHeight="1" x14ac:dyDescent="0.2">
      <c r="A41" s="67"/>
      <c r="B41" s="6" t="s">
        <v>1465</v>
      </c>
      <c r="C41" s="5">
        <v>12000</v>
      </c>
      <c r="D41" s="3"/>
      <c r="E41" s="3"/>
      <c r="F41" s="71">
        <v>1</v>
      </c>
      <c r="G41" s="133">
        <v>1</v>
      </c>
      <c r="H41" s="53"/>
      <c r="I41" s="53"/>
      <c r="J41" s="53"/>
      <c r="K41" s="41"/>
    </row>
    <row r="42" spans="1:11" ht="25.9" customHeight="1" x14ac:dyDescent="0.2">
      <c r="A42" s="67"/>
      <c r="B42" s="6" t="s">
        <v>1466</v>
      </c>
      <c r="C42" s="5">
        <v>11000</v>
      </c>
      <c r="D42" s="3"/>
      <c r="E42" s="3"/>
      <c r="F42" s="71">
        <v>1</v>
      </c>
      <c r="G42" s="133">
        <v>1</v>
      </c>
      <c r="H42" s="53"/>
      <c r="I42" s="53"/>
      <c r="J42" s="53"/>
      <c r="K42" s="41"/>
    </row>
    <row r="43" spans="1:11" ht="25.9" customHeight="1" x14ac:dyDescent="0.2">
      <c r="A43" s="67"/>
      <c r="B43" s="6" t="s">
        <v>1467</v>
      </c>
      <c r="C43" s="5">
        <v>8000</v>
      </c>
      <c r="D43" s="3"/>
      <c r="E43" s="3"/>
      <c r="F43" s="71">
        <v>1</v>
      </c>
      <c r="G43" s="133">
        <v>1</v>
      </c>
      <c r="H43" s="53"/>
      <c r="I43" s="53"/>
      <c r="J43" s="53"/>
      <c r="K43" s="41"/>
    </row>
    <row r="44" spans="1:11" ht="25.9" customHeight="1" x14ac:dyDescent="0.2">
      <c r="A44" s="67">
        <v>9</v>
      </c>
      <c r="B44" s="2" t="s">
        <v>822</v>
      </c>
      <c r="C44" s="3"/>
      <c r="D44" s="3"/>
      <c r="E44" s="3"/>
      <c r="F44" s="41"/>
      <c r="G44" s="145"/>
      <c r="H44" s="53"/>
      <c r="I44" s="53"/>
      <c r="J44" s="53"/>
      <c r="K44" s="41"/>
    </row>
    <row r="45" spans="1:11" ht="25.9" customHeight="1" x14ac:dyDescent="0.2">
      <c r="A45" s="18"/>
      <c r="B45" s="4" t="s">
        <v>78</v>
      </c>
      <c r="C45" s="5">
        <v>3000</v>
      </c>
      <c r="D45" s="3"/>
      <c r="E45" s="3"/>
      <c r="F45" s="71">
        <v>1</v>
      </c>
      <c r="G45" s="133">
        <v>1.1000000000000001</v>
      </c>
      <c r="H45" s="53"/>
      <c r="I45" s="53"/>
      <c r="J45" s="53"/>
      <c r="K45" s="41"/>
    </row>
    <row r="46" spans="1:11" ht="25.9" customHeight="1" x14ac:dyDescent="0.2">
      <c r="A46" s="18"/>
      <c r="B46" s="4" t="s">
        <v>539</v>
      </c>
      <c r="C46" s="5">
        <v>2000</v>
      </c>
      <c r="D46" s="3"/>
      <c r="E46" s="3"/>
      <c r="F46" s="71">
        <v>1</v>
      </c>
      <c r="G46" s="133">
        <v>1.1000000000000001</v>
      </c>
      <c r="H46" s="290">
        <v>6</v>
      </c>
      <c r="I46" s="290" t="s">
        <v>2869</v>
      </c>
      <c r="J46" s="53" t="s">
        <v>2869</v>
      </c>
      <c r="K46" s="41"/>
    </row>
    <row r="47" spans="1:11" ht="25.9" customHeight="1" x14ac:dyDescent="0.2">
      <c r="A47" s="18"/>
      <c r="B47" s="4" t="s">
        <v>80</v>
      </c>
      <c r="C47" s="5">
        <v>1000</v>
      </c>
      <c r="D47" s="3"/>
      <c r="E47" s="3"/>
      <c r="F47" s="71">
        <v>1</v>
      </c>
      <c r="G47" s="133">
        <v>1.1000000000000001</v>
      </c>
      <c r="H47" s="53"/>
      <c r="I47" s="53"/>
      <c r="J47" s="53"/>
      <c r="K47" s="41"/>
    </row>
  </sheetData>
  <autoFilter ref="A3:K3" xr:uid="{00000000-0009-0000-0000-000016000000}"/>
  <mergeCells count="9">
    <mergeCell ref="A2:A3"/>
    <mergeCell ref="B2:B3"/>
    <mergeCell ref="C2:E2"/>
    <mergeCell ref="F2:F3"/>
    <mergeCell ref="G2:G3"/>
    <mergeCell ref="H2:H3"/>
    <mergeCell ref="I2:I3"/>
    <mergeCell ref="J2:J3"/>
    <mergeCell ref="K2:K3"/>
  </mergeCells>
  <pageMargins left="0.70866141732283472" right="0.35433070866141736" top="0.55118110236220474" bottom="0.55118110236220474" header="0.31496062992125984" footer="0.31496062992125984"/>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L78"/>
  <sheetViews>
    <sheetView tabSelected="1" topLeftCell="A61" zoomScale="70" zoomScaleNormal="70" workbookViewId="0">
      <selection activeCell="T10" sqref="T10"/>
    </sheetView>
  </sheetViews>
  <sheetFormatPr defaultRowHeight="14.25" x14ac:dyDescent="0.2"/>
  <cols>
    <col min="2" max="2" width="56" customWidth="1"/>
    <col min="3" max="5" width="10.875" hidden="1" customWidth="1"/>
    <col min="6" max="6" width="17.125" style="28" hidden="1" customWidth="1"/>
    <col min="7" max="7" width="17.125" style="134" customWidth="1"/>
    <col min="8" max="10" width="17.125" style="28" hidden="1" customWidth="1"/>
    <col min="11" max="11" width="12.25" style="28" hidden="1" customWidth="1"/>
  </cols>
  <sheetData>
    <row r="1" spans="1:11" ht="31.9" customHeight="1" x14ac:dyDescent="0.2">
      <c r="A1" s="100" t="s">
        <v>1384</v>
      </c>
      <c r="F1" s="73"/>
      <c r="G1" s="141"/>
      <c r="H1" s="73"/>
      <c r="I1" s="73"/>
      <c r="J1" s="73"/>
      <c r="K1" s="105"/>
    </row>
    <row r="2" spans="1:11" ht="28.5" customHeight="1" x14ac:dyDescent="0.2">
      <c r="A2" s="393" t="s">
        <v>0</v>
      </c>
      <c r="B2" s="394" t="s">
        <v>1</v>
      </c>
      <c r="C2" s="349" t="s">
        <v>2846</v>
      </c>
      <c r="D2" s="349"/>
      <c r="E2" s="349"/>
      <c r="F2" s="349" t="s">
        <v>2839</v>
      </c>
      <c r="G2" s="351" t="s">
        <v>2843</v>
      </c>
      <c r="H2" s="349" t="s">
        <v>2851</v>
      </c>
      <c r="I2" s="349" t="s">
        <v>2840</v>
      </c>
      <c r="J2" s="350" t="s">
        <v>2841</v>
      </c>
      <c r="K2" s="349" t="s">
        <v>2850</v>
      </c>
    </row>
    <row r="3" spans="1:11" ht="28.5" customHeight="1" x14ac:dyDescent="0.2">
      <c r="A3" s="393"/>
      <c r="B3" s="394"/>
      <c r="C3" s="67" t="s">
        <v>3</v>
      </c>
      <c r="D3" s="67" t="s">
        <v>4</v>
      </c>
      <c r="E3" s="67" t="s">
        <v>5</v>
      </c>
      <c r="F3" s="349"/>
      <c r="G3" s="351"/>
      <c r="H3" s="349"/>
      <c r="I3" s="349"/>
      <c r="J3" s="350"/>
      <c r="K3" s="349"/>
    </row>
    <row r="4" spans="1:11" ht="26.45" customHeight="1" x14ac:dyDescent="0.2">
      <c r="A4" s="67">
        <v>1</v>
      </c>
      <c r="B4" s="2" t="s">
        <v>82</v>
      </c>
      <c r="C4" s="3"/>
      <c r="D4" s="3"/>
      <c r="E4" s="3"/>
      <c r="F4" s="36"/>
      <c r="G4" s="136"/>
      <c r="H4" s="36"/>
      <c r="I4" s="36"/>
      <c r="J4" s="36"/>
      <c r="K4" s="170"/>
    </row>
    <row r="5" spans="1:11" ht="26.45" customHeight="1" x14ac:dyDescent="0.2">
      <c r="A5" s="67"/>
      <c r="B5" s="4" t="s">
        <v>1385</v>
      </c>
      <c r="C5" s="5">
        <v>17000</v>
      </c>
      <c r="D5" s="5">
        <v>9300</v>
      </c>
      <c r="E5" s="5">
        <v>4300</v>
      </c>
      <c r="F5" s="71">
        <v>1</v>
      </c>
      <c r="G5" s="133">
        <v>1</v>
      </c>
      <c r="H5" s="35"/>
      <c r="I5" s="35"/>
      <c r="J5" s="35"/>
      <c r="K5" s="35"/>
    </row>
    <row r="6" spans="1:11" ht="26.45" customHeight="1" x14ac:dyDescent="0.2">
      <c r="A6" s="67">
        <v>2</v>
      </c>
      <c r="B6" s="2" t="s">
        <v>1329</v>
      </c>
      <c r="C6" s="3"/>
      <c r="D6" s="3"/>
      <c r="E6" s="3"/>
      <c r="F6" s="36"/>
      <c r="G6" s="136"/>
      <c r="H6" s="36"/>
      <c r="I6" s="36"/>
      <c r="J6" s="36"/>
      <c r="K6" s="36"/>
    </row>
    <row r="7" spans="1:11" ht="26.45" customHeight="1" x14ac:dyDescent="0.2">
      <c r="A7" s="67"/>
      <c r="B7" s="4" t="s">
        <v>1386</v>
      </c>
      <c r="C7" s="5">
        <v>15000</v>
      </c>
      <c r="D7" s="5">
        <v>7500</v>
      </c>
      <c r="E7" s="5">
        <v>4300</v>
      </c>
      <c r="F7" s="71">
        <v>1</v>
      </c>
      <c r="G7" s="133">
        <v>1</v>
      </c>
      <c r="H7" s="35"/>
      <c r="I7" s="35"/>
      <c r="J7" s="35"/>
      <c r="K7" s="294">
        <v>25000</v>
      </c>
    </row>
    <row r="8" spans="1:11" ht="26.45" customHeight="1" x14ac:dyDescent="0.2">
      <c r="A8" s="67">
        <v>3</v>
      </c>
      <c r="B8" s="2" t="s">
        <v>1387</v>
      </c>
      <c r="C8" s="3"/>
      <c r="D8" s="3"/>
      <c r="E8" s="3"/>
      <c r="F8" s="35"/>
      <c r="G8" s="133"/>
      <c r="H8" s="35"/>
      <c r="I8" s="35"/>
      <c r="J8" s="35"/>
      <c r="K8" s="295"/>
    </row>
    <row r="9" spans="1:11" ht="41.45" customHeight="1" x14ac:dyDescent="0.2">
      <c r="A9" s="67"/>
      <c r="B9" s="4" t="s">
        <v>1388</v>
      </c>
      <c r="C9" s="5">
        <v>15000</v>
      </c>
      <c r="D9" s="5">
        <v>7600</v>
      </c>
      <c r="E9" s="5">
        <v>3400</v>
      </c>
      <c r="F9" s="71">
        <v>1</v>
      </c>
      <c r="G9" s="133">
        <v>1</v>
      </c>
      <c r="H9" s="36"/>
      <c r="I9" s="36"/>
      <c r="J9" s="36"/>
      <c r="K9" s="296">
        <v>25000</v>
      </c>
    </row>
    <row r="10" spans="1:11" ht="26.45" customHeight="1" x14ac:dyDescent="0.2">
      <c r="A10" s="67"/>
      <c r="B10" s="4" t="s">
        <v>1389</v>
      </c>
      <c r="C10" s="5">
        <v>8000</v>
      </c>
      <c r="D10" s="5">
        <v>4000</v>
      </c>
      <c r="E10" s="5">
        <v>2300</v>
      </c>
      <c r="F10" s="71">
        <v>1</v>
      </c>
      <c r="G10" s="133">
        <v>1</v>
      </c>
      <c r="H10" s="35"/>
      <c r="I10" s="35"/>
      <c r="J10" s="35"/>
      <c r="K10" s="294">
        <v>20000</v>
      </c>
    </row>
    <row r="11" spans="1:11" ht="26.45" customHeight="1" x14ac:dyDescent="0.2">
      <c r="A11" s="67">
        <v>4</v>
      </c>
      <c r="B11" s="2" t="s">
        <v>1390</v>
      </c>
      <c r="C11" s="3"/>
      <c r="D11" s="3"/>
      <c r="E11" s="3"/>
      <c r="F11" s="35"/>
      <c r="G11" s="133"/>
      <c r="H11" s="35"/>
      <c r="I11" s="35"/>
      <c r="J11" s="35"/>
      <c r="K11" s="295"/>
    </row>
    <row r="12" spans="1:11" ht="41.45" customHeight="1" x14ac:dyDescent="0.2">
      <c r="A12" s="67"/>
      <c r="B12" s="4" t="s">
        <v>1391</v>
      </c>
      <c r="C12" s="5">
        <v>15000</v>
      </c>
      <c r="D12" s="5">
        <v>7600</v>
      </c>
      <c r="E12" s="5">
        <v>3800</v>
      </c>
      <c r="F12" s="71">
        <v>1</v>
      </c>
      <c r="G12" s="133">
        <v>1</v>
      </c>
      <c r="H12" s="35"/>
      <c r="I12" s="35"/>
      <c r="J12" s="35"/>
      <c r="K12" s="294">
        <v>20000</v>
      </c>
    </row>
    <row r="13" spans="1:11" ht="26.45" customHeight="1" x14ac:dyDescent="0.2">
      <c r="A13" s="67"/>
      <c r="B13" s="4" t="s">
        <v>1392</v>
      </c>
      <c r="C13" s="5">
        <v>20000</v>
      </c>
      <c r="D13" s="5">
        <v>10000</v>
      </c>
      <c r="E13" s="5">
        <v>6000</v>
      </c>
      <c r="F13" s="71">
        <v>1</v>
      </c>
      <c r="G13" s="133">
        <v>1</v>
      </c>
      <c r="H13" s="35"/>
      <c r="I13" s="35"/>
      <c r="J13" s="35"/>
      <c r="K13" s="293">
        <v>30000</v>
      </c>
    </row>
    <row r="14" spans="1:11" ht="26.45" customHeight="1" x14ac:dyDescent="0.2">
      <c r="A14" s="67"/>
      <c r="B14" s="4" t="s">
        <v>1393</v>
      </c>
      <c r="C14" s="5">
        <v>15000</v>
      </c>
      <c r="D14" s="5">
        <v>7600</v>
      </c>
      <c r="E14" s="5">
        <v>3800</v>
      </c>
      <c r="F14" s="71">
        <v>1</v>
      </c>
      <c r="G14" s="133">
        <v>1</v>
      </c>
      <c r="H14" s="36"/>
      <c r="I14" s="36"/>
      <c r="J14" s="36"/>
      <c r="K14" s="296">
        <v>20000</v>
      </c>
    </row>
    <row r="15" spans="1:11" ht="26.45" customHeight="1" x14ac:dyDescent="0.2">
      <c r="A15" s="67"/>
      <c r="B15" s="4" t="s">
        <v>1394</v>
      </c>
      <c r="C15" s="5">
        <v>15000</v>
      </c>
      <c r="D15" s="5">
        <v>7600</v>
      </c>
      <c r="E15" s="5">
        <v>3800</v>
      </c>
      <c r="F15" s="71">
        <v>1</v>
      </c>
      <c r="G15" s="133">
        <v>1</v>
      </c>
      <c r="H15" s="35"/>
      <c r="I15" s="35"/>
      <c r="J15" s="35"/>
      <c r="K15" s="294">
        <v>25000</v>
      </c>
    </row>
    <row r="16" spans="1:11" ht="26.45" customHeight="1" x14ac:dyDescent="0.2">
      <c r="A16" s="67">
        <v>5</v>
      </c>
      <c r="B16" s="2" t="s">
        <v>1395</v>
      </c>
      <c r="C16" s="3"/>
      <c r="D16" s="3"/>
      <c r="E16" s="3"/>
      <c r="F16" s="35"/>
      <c r="G16" s="133"/>
      <c r="H16" s="35"/>
      <c r="I16" s="35"/>
      <c r="J16" s="35"/>
      <c r="K16" s="35"/>
    </row>
    <row r="17" spans="1:11" ht="41.45" customHeight="1" x14ac:dyDescent="0.2">
      <c r="A17" s="67"/>
      <c r="B17" s="4" t="s">
        <v>1396</v>
      </c>
      <c r="C17" s="5">
        <v>15000</v>
      </c>
      <c r="D17" s="5">
        <v>7500</v>
      </c>
      <c r="E17" s="5">
        <v>4500</v>
      </c>
      <c r="F17" s="71">
        <v>1</v>
      </c>
      <c r="G17" s="133">
        <v>1</v>
      </c>
      <c r="H17" s="35"/>
      <c r="I17" s="35"/>
      <c r="J17" s="35"/>
      <c r="K17" s="35"/>
    </row>
    <row r="18" spans="1:11" ht="26.45" customHeight="1" x14ac:dyDescent="0.2">
      <c r="A18" s="67">
        <v>6</v>
      </c>
      <c r="B18" s="2" t="s">
        <v>1127</v>
      </c>
      <c r="C18" s="3"/>
      <c r="D18" s="3"/>
      <c r="E18" s="3"/>
      <c r="F18" s="35"/>
      <c r="G18" s="133"/>
      <c r="H18" s="35"/>
      <c r="I18" s="35"/>
      <c r="J18" s="35"/>
      <c r="K18" s="35"/>
    </row>
    <row r="19" spans="1:11" ht="26.45" customHeight="1" x14ac:dyDescent="0.2">
      <c r="A19" s="67"/>
      <c r="B19" s="4" t="s">
        <v>1397</v>
      </c>
      <c r="C19" s="5">
        <v>7500</v>
      </c>
      <c r="D19" s="5">
        <v>3800</v>
      </c>
      <c r="E19" s="5">
        <v>1900</v>
      </c>
      <c r="F19" s="71">
        <v>1</v>
      </c>
      <c r="G19" s="133">
        <v>1</v>
      </c>
      <c r="H19" s="35"/>
      <c r="I19" s="35"/>
      <c r="J19" s="35"/>
      <c r="K19" s="35"/>
    </row>
    <row r="20" spans="1:11" ht="26.45" customHeight="1" x14ac:dyDescent="0.2">
      <c r="A20" s="67">
        <v>7</v>
      </c>
      <c r="B20" s="2" t="s">
        <v>1398</v>
      </c>
      <c r="C20" s="3"/>
      <c r="D20" s="3"/>
      <c r="E20" s="3"/>
      <c r="F20" s="36"/>
      <c r="G20" s="136"/>
      <c r="H20" s="36"/>
      <c r="I20" s="36"/>
      <c r="J20" s="36"/>
      <c r="K20" s="36"/>
    </row>
    <row r="21" spans="1:11" ht="26.45" customHeight="1" x14ac:dyDescent="0.2">
      <c r="A21" s="67"/>
      <c r="B21" s="4" t="s">
        <v>1399</v>
      </c>
      <c r="C21" s="5">
        <v>8000</v>
      </c>
      <c r="D21" s="5">
        <v>4000</v>
      </c>
      <c r="E21" s="5">
        <v>2000</v>
      </c>
      <c r="F21" s="71">
        <v>1</v>
      </c>
      <c r="G21" s="133">
        <v>1</v>
      </c>
      <c r="H21" s="35"/>
      <c r="I21" s="35"/>
      <c r="J21" s="35"/>
      <c r="K21" s="298">
        <v>20000</v>
      </c>
    </row>
    <row r="22" spans="1:11" ht="26.45" customHeight="1" x14ac:dyDescent="0.2">
      <c r="A22" s="67">
        <v>8</v>
      </c>
      <c r="B22" s="2" t="s">
        <v>503</v>
      </c>
      <c r="C22" s="3"/>
      <c r="D22" s="3"/>
      <c r="E22" s="3"/>
      <c r="F22" s="35"/>
      <c r="G22" s="133"/>
      <c r="H22" s="35"/>
      <c r="I22" s="35"/>
      <c r="J22" s="35"/>
      <c r="K22" s="297"/>
    </row>
    <row r="23" spans="1:11" ht="26.45" customHeight="1" x14ac:dyDescent="0.2">
      <c r="A23" s="67"/>
      <c r="B23" s="4" t="s">
        <v>1400</v>
      </c>
      <c r="C23" s="5">
        <v>7000</v>
      </c>
      <c r="D23" s="5">
        <v>3500</v>
      </c>
      <c r="E23" s="5">
        <v>1800</v>
      </c>
      <c r="F23" s="71">
        <v>1</v>
      </c>
      <c r="G23" s="133">
        <v>1</v>
      </c>
      <c r="H23" s="35"/>
      <c r="I23" s="35"/>
      <c r="J23" s="35"/>
      <c r="K23" s="298">
        <v>17000</v>
      </c>
    </row>
    <row r="24" spans="1:11" ht="26.45" customHeight="1" x14ac:dyDescent="0.2">
      <c r="A24" s="67"/>
      <c r="B24" s="4" t="s">
        <v>1401</v>
      </c>
      <c r="C24" s="5">
        <v>7500</v>
      </c>
      <c r="D24" s="5">
        <v>3800</v>
      </c>
      <c r="E24" s="5">
        <v>2000</v>
      </c>
      <c r="F24" s="71">
        <v>1</v>
      </c>
      <c r="G24" s="133">
        <v>1</v>
      </c>
      <c r="H24" s="35"/>
      <c r="I24" s="35"/>
      <c r="J24" s="35"/>
      <c r="K24" s="298">
        <v>20000</v>
      </c>
    </row>
    <row r="25" spans="1:11" ht="26.45" customHeight="1" x14ac:dyDescent="0.2">
      <c r="A25" s="67"/>
      <c r="B25" s="4" t="s">
        <v>1402</v>
      </c>
      <c r="C25" s="5">
        <v>7500</v>
      </c>
      <c r="D25" s="5">
        <v>3800</v>
      </c>
      <c r="E25" s="5">
        <v>1900</v>
      </c>
      <c r="F25" s="71">
        <v>1</v>
      </c>
      <c r="G25" s="133">
        <v>1</v>
      </c>
      <c r="H25" s="36"/>
      <c r="I25" s="36"/>
      <c r="J25" s="36"/>
      <c r="K25" s="298">
        <v>15000</v>
      </c>
    </row>
    <row r="26" spans="1:11" ht="41.45" customHeight="1" x14ac:dyDescent="0.2">
      <c r="A26" s="67"/>
      <c r="B26" s="4" t="s">
        <v>1403</v>
      </c>
      <c r="C26" s="5">
        <v>6000</v>
      </c>
      <c r="D26" s="5">
        <v>3000</v>
      </c>
      <c r="E26" s="5">
        <v>1600</v>
      </c>
      <c r="F26" s="71">
        <v>1</v>
      </c>
      <c r="G26" s="133">
        <v>1</v>
      </c>
      <c r="H26" s="35"/>
      <c r="I26" s="35"/>
      <c r="J26" s="35"/>
      <c r="K26" s="298">
        <v>15000</v>
      </c>
    </row>
    <row r="27" spans="1:11" ht="26.45" customHeight="1" x14ac:dyDescent="0.2">
      <c r="A27" s="67"/>
      <c r="B27" s="4" t="s">
        <v>1404</v>
      </c>
      <c r="C27" s="5">
        <v>5500</v>
      </c>
      <c r="D27" s="5">
        <v>2800</v>
      </c>
      <c r="E27" s="5">
        <v>1500</v>
      </c>
      <c r="F27" s="71">
        <v>1</v>
      </c>
      <c r="G27" s="133">
        <v>1</v>
      </c>
      <c r="H27" s="35"/>
      <c r="I27" s="35"/>
      <c r="J27" s="35"/>
      <c r="K27" s="298">
        <v>15000</v>
      </c>
    </row>
    <row r="28" spans="1:11" ht="26.45" customHeight="1" x14ac:dyDescent="0.2">
      <c r="A28" s="67"/>
      <c r="B28" s="4" t="s">
        <v>1405</v>
      </c>
      <c r="C28" s="5">
        <v>5000</v>
      </c>
      <c r="D28" s="5">
        <v>2600</v>
      </c>
      <c r="E28" s="5">
        <v>1500</v>
      </c>
      <c r="F28" s="71">
        <v>1</v>
      </c>
      <c r="G28" s="133">
        <v>1</v>
      </c>
      <c r="H28" s="35"/>
      <c r="I28" s="35"/>
      <c r="J28" s="35"/>
      <c r="K28" s="298">
        <v>15000</v>
      </c>
    </row>
    <row r="29" spans="1:11" ht="26.45" customHeight="1" x14ac:dyDescent="0.2">
      <c r="A29" s="67"/>
      <c r="B29" s="4" t="s">
        <v>1406</v>
      </c>
      <c r="C29" s="5">
        <v>5000</v>
      </c>
      <c r="D29" s="5">
        <v>2600</v>
      </c>
      <c r="E29" s="5">
        <v>1500</v>
      </c>
      <c r="F29" s="71">
        <v>1</v>
      </c>
      <c r="G29" s="133">
        <v>1</v>
      </c>
      <c r="H29" s="35"/>
      <c r="I29" s="35"/>
      <c r="J29" s="35"/>
      <c r="K29" s="298">
        <v>10000</v>
      </c>
    </row>
    <row r="30" spans="1:11" ht="26.45" customHeight="1" x14ac:dyDescent="0.2">
      <c r="A30" s="67"/>
      <c r="B30" s="4" t="s">
        <v>1407</v>
      </c>
      <c r="C30" s="5">
        <v>7000</v>
      </c>
      <c r="D30" s="5">
        <v>3500</v>
      </c>
      <c r="E30" s="5">
        <v>1750</v>
      </c>
      <c r="F30" s="71">
        <v>1</v>
      </c>
      <c r="G30" s="133">
        <v>1</v>
      </c>
      <c r="H30" s="35"/>
      <c r="I30" s="35"/>
      <c r="J30" s="35"/>
      <c r="K30" s="298">
        <v>20000</v>
      </c>
    </row>
    <row r="31" spans="1:11" ht="26.45" customHeight="1" x14ac:dyDescent="0.2">
      <c r="A31" s="67">
        <v>9</v>
      </c>
      <c r="B31" s="2" t="s">
        <v>1129</v>
      </c>
      <c r="C31" s="3"/>
      <c r="D31" s="3"/>
      <c r="E31" s="3"/>
      <c r="F31" s="35"/>
      <c r="G31" s="133"/>
      <c r="H31" s="35"/>
      <c r="I31" s="35"/>
      <c r="J31" s="35"/>
      <c r="K31" s="297"/>
    </row>
    <row r="32" spans="1:11" ht="26.45" customHeight="1" x14ac:dyDescent="0.2">
      <c r="A32" s="67"/>
      <c r="B32" s="4" t="s">
        <v>1408</v>
      </c>
      <c r="C32" s="5">
        <v>7000</v>
      </c>
      <c r="D32" s="5">
        <v>3500</v>
      </c>
      <c r="E32" s="5">
        <v>1400</v>
      </c>
      <c r="F32" s="71">
        <v>1</v>
      </c>
      <c r="G32" s="133">
        <v>1</v>
      </c>
      <c r="H32" s="35"/>
      <c r="I32" s="35"/>
      <c r="J32" s="35"/>
      <c r="K32" s="298">
        <v>15000</v>
      </c>
    </row>
    <row r="33" spans="1:11" ht="26.45" customHeight="1" x14ac:dyDescent="0.2">
      <c r="A33" s="67"/>
      <c r="B33" s="4" t="s">
        <v>1409</v>
      </c>
      <c r="C33" s="5">
        <v>8000</v>
      </c>
      <c r="D33" s="5">
        <v>4000</v>
      </c>
      <c r="E33" s="5">
        <v>2000</v>
      </c>
      <c r="F33" s="71">
        <v>1</v>
      </c>
      <c r="G33" s="133">
        <v>1</v>
      </c>
      <c r="H33" s="35"/>
      <c r="I33" s="35"/>
      <c r="J33" s="35"/>
      <c r="K33" s="298">
        <v>20000</v>
      </c>
    </row>
    <row r="34" spans="1:11" ht="26.45" customHeight="1" x14ac:dyDescent="0.2">
      <c r="A34" s="67"/>
      <c r="B34" s="4" t="s">
        <v>1410</v>
      </c>
      <c r="C34" s="5">
        <v>9000</v>
      </c>
      <c r="D34" s="5">
        <v>4500</v>
      </c>
      <c r="E34" s="5">
        <v>2200</v>
      </c>
      <c r="F34" s="71">
        <v>1</v>
      </c>
      <c r="G34" s="133">
        <v>1</v>
      </c>
      <c r="H34" s="35"/>
      <c r="I34" s="35"/>
      <c r="J34" s="35"/>
      <c r="K34" s="298">
        <v>20000</v>
      </c>
    </row>
    <row r="35" spans="1:11" ht="26.45" customHeight="1" x14ac:dyDescent="0.2">
      <c r="A35" s="67"/>
      <c r="B35" s="4" t="s">
        <v>1411</v>
      </c>
      <c r="C35" s="5">
        <v>7000</v>
      </c>
      <c r="D35" s="5">
        <v>3500</v>
      </c>
      <c r="E35" s="5">
        <v>1750</v>
      </c>
      <c r="F35" s="71">
        <v>1</v>
      </c>
      <c r="G35" s="133">
        <v>1</v>
      </c>
      <c r="H35" s="35"/>
      <c r="I35" s="35"/>
      <c r="J35" s="35"/>
      <c r="K35" s="298">
        <v>17000</v>
      </c>
    </row>
    <row r="36" spans="1:11" ht="26.45" customHeight="1" x14ac:dyDescent="0.2">
      <c r="A36" s="67"/>
      <c r="B36" s="4" t="s">
        <v>1412</v>
      </c>
      <c r="C36" s="5">
        <v>7500</v>
      </c>
      <c r="D36" s="5">
        <v>3800</v>
      </c>
      <c r="E36" s="5">
        <v>2000</v>
      </c>
      <c r="F36" s="71">
        <v>1</v>
      </c>
      <c r="G36" s="133">
        <v>1</v>
      </c>
      <c r="H36" s="35"/>
      <c r="I36" s="35"/>
      <c r="J36" s="35"/>
      <c r="K36" s="298">
        <v>20000</v>
      </c>
    </row>
    <row r="37" spans="1:11" ht="26.45" customHeight="1" x14ac:dyDescent="0.2">
      <c r="A37" s="67"/>
      <c r="B37" s="4" t="s">
        <v>1413</v>
      </c>
      <c r="C37" s="5">
        <v>7500</v>
      </c>
      <c r="D37" s="5">
        <v>3800</v>
      </c>
      <c r="E37" s="5">
        <v>2000</v>
      </c>
      <c r="F37" s="71">
        <v>1</v>
      </c>
      <c r="G37" s="133">
        <v>1</v>
      </c>
      <c r="H37" s="35"/>
      <c r="I37" s="35"/>
      <c r="J37" s="35"/>
      <c r="K37" s="298"/>
    </row>
    <row r="38" spans="1:11" ht="26.45" customHeight="1" x14ac:dyDescent="0.2">
      <c r="A38" s="67">
        <v>10</v>
      </c>
      <c r="B38" s="2" t="s">
        <v>1414</v>
      </c>
      <c r="C38" s="3"/>
      <c r="D38" s="3"/>
      <c r="E38" s="3"/>
      <c r="F38" s="35"/>
      <c r="G38" s="133"/>
      <c r="H38" s="35"/>
      <c r="I38" s="35"/>
      <c r="J38" s="35"/>
      <c r="K38" s="297"/>
    </row>
    <row r="39" spans="1:11" ht="26.45" customHeight="1" x14ac:dyDescent="0.2">
      <c r="A39" s="67"/>
      <c r="B39" s="4" t="s">
        <v>1415</v>
      </c>
      <c r="C39" s="5">
        <v>9000</v>
      </c>
      <c r="D39" s="5">
        <v>4500</v>
      </c>
      <c r="E39" s="5">
        <v>2700</v>
      </c>
      <c r="F39" s="71">
        <v>1</v>
      </c>
      <c r="G39" s="133">
        <v>1</v>
      </c>
      <c r="H39" s="35"/>
      <c r="I39" s="35"/>
      <c r="J39" s="35"/>
      <c r="K39" s="298">
        <v>17000</v>
      </c>
    </row>
    <row r="40" spans="1:11" ht="26.45" customHeight="1" x14ac:dyDescent="0.2">
      <c r="A40" s="67"/>
      <c r="B40" s="4" t="s">
        <v>1416</v>
      </c>
      <c r="C40" s="5">
        <v>7000</v>
      </c>
      <c r="D40" s="5">
        <v>3600</v>
      </c>
      <c r="E40" s="5">
        <v>2000</v>
      </c>
      <c r="F40" s="71">
        <v>1</v>
      </c>
      <c r="G40" s="133">
        <v>1</v>
      </c>
      <c r="H40" s="41"/>
      <c r="I40" s="41"/>
      <c r="J40" s="41"/>
      <c r="K40" s="298"/>
    </row>
    <row r="41" spans="1:11" ht="41.45" customHeight="1" x14ac:dyDescent="0.2">
      <c r="A41" s="67"/>
      <c r="B41" s="4" t="s">
        <v>1417</v>
      </c>
      <c r="C41" s="5">
        <v>8000</v>
      </c>
      <c r="D41" s="5">
        <v>4000</v>
      </c>
      <c r="E41" s="5">
        <v>2000</v>
      </c>
      <c r="F41" s="71">
        <v>1</v>
      </c>
      <c r="G41" s="133">
        <v>1</v>
      </c>
      <c r="H41" s="41"/>
      <c r="I41" s="41"/>
      <c r="J41" s="41"/>
      <c r="K41" s="298">
        <v>18000</v>
      </c>
    </row>
    <row r="42" spans="1:11" ht="26.45" customHeight="1" x14ac:dyDescent="0.2">
      <c r="A42" s="67"/>
      <c r="B42" s="4" t="s">
        <v>1418</v>
      </c>
      <c r="C42" s="5">
        <v>8000</v>
      </c>
      <c r="D42" s="5">
        <v>4000</v>
      </c>
      <c r="E42" s="5">
        <v>2000</v>
      </c>
      <c r="F42" s="71">
        <v>1</v>
      </c>
      <c r="G42" s="133">
        <v>1</v>
      </c>
      <c r="H42" s="41"/>
      <c r="I42" s="41"/>
      <c r="J42" s="41"/>
      <c r="K42" s="298">
        <v>25000</v>
      </c>
    </row>
    <row r="43" spans="1:11" ht="41.45" customHeight="1" x14ac:dyDescent="0.2">
      <c r="A43" s="67"/>
      <c r="B43" s="4" t="s">
        <v>1419</v>
      </c>
      <c r="C43" s="5">
        <v>8000</v>
      </c>
      <c r="D43" s="5">
        <v>4000</v>
      </c>
      <c r="E43" s="5">
        <v>2000</v>
      </c>
      <c r="F43" s="71">
        <v>1</v>
      </c>
      <c r="G43" s="133">
        <v>1</v>
      </c>
      <c r="H43" s="41"/>
      <c r="I43" s="41"/>
      <c r="J43" s="41"/>
      <c r="K43" s="298">
        <v>15000</v>
      </c>
    </row>
    <row r="44" spans="1:11" ht="26.45" customHeight="1" x14ac:dyDescent="0.2">
      <c r="A44" s="67"/>
      <c r="B44" s="4" t="s">
        <v>1420</v>
      </c>
      <c r="C44" s="5">
        <v>8000</v>
      </c>
      <c r="D44" s="5">
        <v>4000</v>
      </c>
      <c r="E44" s="5">
        <v>2000</v>
      </c>
      <c r="F44" s="71">
        <v>1</v>
      </c>
      <c r="G44" s="133">
        <v>1</v>
      </c>
      <c r="H44" s="41"/>
      <c r="I44" s="41"/>
      <c r="J44" s="41"/>
      <c r="K44" s="298">
        <v>15000</v>
      </c>
    </row>
    <row r="45" spans="1:11" ht="26.45" customHeight="1" x14ac:dyDescent="0.2">
      <c r="A45" s="67">
        <v>11</v>
      </c>
      <c r="B45" s="2" t="s">
        <v>1421</v>
      </c>
      <c r="C45" s="3"/>
      <c r="D45" s="3"/>
      <c r="E45" s="3"/>
      <c r="F45" s="41"/>
      <c r="G45" s="145"/>
      <c r="H45" s="41"/>
      <c r="I45" s="41"/>
      <c r="J45" s="41"/>
      <c r="K45" s="297"/>
    </row>
    <row r="46" spans="1:11" ht="26.45" customHeight="1" x14ac:dyDescent="0.2">
      <c r="A46" s="67"/>
      <c r="B46" s="4" t="s">
        <v>1422</v>
      </c>
      <c r="C46" s="5">
        <v>15000</v>
      </c>
      <c r="D46" s="5">
        <v>7500</v>
      </c>
      <c r="E46" s="5">
        <v>4500</v>
      </c>
      <c r="F46" s="71">
        <v>1</v>
      </c>
      <c r="G46" s="133">
        <v>1</v>
      </c>
      <c r="H46" s="41"/>
      <c r="I46" s="41"/>
      <c r="J46" s="41"/>
      <c r="K46" s="298">
        <v>27000</v>
      </c>
    </row>
    <row r="47" spans="1:11" ht="26.45" customHeight="1" x14ac:dyDescent="0.2">
      <c r="A47" s="67">
        <v>12</v>
      </c>
      <c r="B47" s="2" t="s">
        <v>1423</v>
      </c>
      <c r="C47" s="3"/>
      <c r="D47" s="3"/>
      <c r="E47" s="3"/>
      <c r="F47" s="41"/>
      <c r="G47" s="145"/>
      <c r="H47" s="41"/>
      <c r="I47" s="41"/>
      <c r="J47" s="41"/>
      <c r="K47" s="41"/>
    </row>
    <row r="48" spans="1:11" ht="26.45" customHeight="1" x14ac:dyDescent="0.2">
      <c r="A48" s="67"/>
      <c r="B48" s="4" t="s">
        <v>56</v>
      </c>
      <c r="C48" s="5">
        <v>25000</v>
      </c>
      <c r="D48" s="3"/>
      <c r="E48" s="3"/>
      <c r="F48" s="71">
        <v>1</v>
      </c>
      <c r="G48" s="133">
        <v>1</v>
      </c>
      <c r="H48" s="41"/>
      <c r="I48" s="41"/>
      <c r="J48" s="41"/>
      <c r="K48" s="41"/>
    </row>
    <row r="49" spans="1:11" ht="26.45" customHeight="1" x14ac:dyDescent="0.2">
      <c r="A49" s="67"/>
      <c r="B49" s="4" t="s">
        <v>1424</v>
      </c>
      <c r="C49" s="5">
        <v>15000</v>
      </c>
      <c r="D49" s="3"/>
      <c r="E49" s="3"/>
      <c r="F49" s="71">
        <v>1</v>
      </c>
      <c r="G49" s="133">
        <v>1</v>
      </c>
      <c r="H49" s="41"/>
      <c r="I49" s="41"/>
      <c r="J49" s="41"/>
      <c r="K49" s="41"/>
    </row>
    <row r="50" spans="1:11" ht="26.45" customHeight="1" x14ac:dyDescent="0.2">
      <c r="A50" s="67"/>
      <c r="B50" s="4" t="s">
        <v>60</v>
      </c>
      <c r="C50" s="5">
        <v>17000</v>
      </c>
      <c r="D50" s="3"/>
      <c r="E50" s="3"/>
      <c r="F50" s="71">
        <v>1</v>
      </c>
      <c r="G50" s="133">
        <v>1</v>
      </c>
      <c r="H50" s="41"/>
      <c r="I50" s="41"/>
      <c r="J50" s="41"/>
      <c r="K50" s="41"/>
    </row>
    <row r="51" spans="1:11" ht="26.45" customHeight="1" x14ac:dyDescent="0.2">
      <c r="A51" s="67">
        <v>13</v>
      </c>
      <c r="B51" s="2" t="s">
        <v>1425</v>
      </c>
      <c r="C51" s="3"/>
      <c r="D51" s="3"/>
      <c r="E51" s="3"/>
      <c r="F51" s="41"/>
      <c r="G51" s="145"/>
      <c r="H51" s="41"/>
      <c r="I51" s="41"/>
      <c r="J51" s="41"/>
      <c r="K51" s="41"/>
    </row>
    <row r="52" spans="1:11" ht="26.45" customHeight="1" x14ac:dyDescent="0.2">
      <c r="A52" s="67"/>
      <c r="B52" s="4" t="s">
        <v>707</v>
      </c>
      <c r="C52" s="5">
        <v>9000</v>
      </c>
      <c r="D52" s="3"/>
      <c r="E52" s="3"/>
      <c r="F52" s="71">
        <v>1</v>
      </c>
      <c r="G52" s="133">
        <v>1</v>
      </c>
      <c r="H52" s="41"/>
      <c r="I52" s="41"/>
      <c r="J52" s="41"/>
      <c r="K52" s="41"/>
    </row>
    <row r="53" spans="1:11" ht="26.45" customHeight="1" x14ac:dyDescent="0.2">
      <c r="A53" s="67"/>
      <c r="B53" s="4" t="s">
        <v>56</v>
      </c>
      <c r="C53" s="5">
        <v>11000</v>
      </c>
      <c r="D53" s="3"/>
      <c r="E53" s="3"/>
      <c r="F53" s="71">
        <v>1</v>
      </c>
      <c r="G53" s="133">
        <v>1</v>
      </c>
      <c r="H53" s="41"/>
      <c r="I53" s="41"/>
      <c r="J53" s="41"/>
      <c r="K53" s="41"/>
    </row>
    <row r="54" spans="1:11" ht="26.45" customHeight="1" x14ac:dyDescent="0.2">
      <c r="A54" s="67"/>
      <c r="B54" s="4" t="s">
        <v>58</v>
      </c>
      <c r="C54" s="5">
        <v>10000</v>
      </c>
      <c r="D54" s="3"/>
      <c r="E54" s="3"/>
      <c r="F54" s="71">
        <v>1</v>
      </c>
      <c r="G54" s="133">
        <v>1</v>
      </c>
      <c r="H54" s="41"/>
      <c r="I54" s="41"/>
      <c r="J54" s="41"/>
      <c r="K54" s="41"/>
    </row>
    <row r="55" spans="1:11" ht="26.45" customHeight="1" x14ac:dyDescent="0.2">
      <c r="A55" s="67">
        <v>14</v>
      </c>
      <c r="B55" s="2" t="s">
        <v>1426</v>
      </c>
      <c r="C55" s="3"/>
      <c r="D55" s="3"/>
      <c r="E55" s="3"/>
      <c r="F55" s="41"/>
      <c r="G55" s="145"/>
      <c r="H55" s="41"/>
      <c r="I55" s="41"/>
      <c r="J55" s="41"/>
      <c r="K55" s="41"/>
    </row>
    <row r="56" spans="1:11" ht="26.45" customHeight="1" x14ac:dyDescent="0.2">
      <c r="A56" s="67"/>
      <c r="B56" s="4" t="s">
        <v>560</v>
      </c>
      <c r="C56" s="5">
        <v>15000</v>
      </c>
      <c r="D56" s="3"/>
      <c r="E56" s="3"/>
      <c r="F56" s="71">
        <v>1</v>
      </c>
      <c r="G56" s="133">
        <v>1</v>
      </c>
      <c r="H56" s="41"/>
      <c r="I56" s="41"/>
      <c r="J56" s="41"/>
      <c r="K56" s="41"/>
    </row>
    <row r="57" spans="1:11" ht="26.45" customHeight="1" x14ac:dyDescent="0.2">
      <c r="A57" s="67"/>
      <c r="B57" s="4" t="s">
        <v>49</v>
      </c>
      <c r="C57" s="5">
        <v>11000</v>
      </c>
      <c r="D57" s="3"/>
      <c r="E57" s="3"/>
      <c r="F57" s="71">
        <v>1</v>
      </c>
      <c r="G57" s="133">
        <v>1</v>
      </c>
      <c r="H57" s="41"/>
      <c r="I57" s="41"/>
      <c r="J57" s="41"/>
      <c r="K57" s="41"/>
    </row>
    <row r="58" spans="1:11" ht="26.45" customHeight="1" x14ac:dyDescent="0.2">
      <c r="A58" s="67"/>
      <c r="B58" s="4" t="s">
        <v>1427</v>
      </c>
      <c r="C58" s="5">
        <v>10000</v>
      </c>
      <c r="D58" s="3"/>
      <c r="E58" s="3"/>
      <c r="F58" s="71">
        <v>1</v>
      </c>
      <c r="G58" s="133">
        <v>1</v>
      </c>
      <c r="H58" s="41"/>
      <c r="I58" s="41"/>
      <c r="J58" s="41"/>
      <c r="K58" s="41"/>
    </row>
    <row r="59" spans="1:11" ht="26.45" customHeight="1" x14ac:dyDescent="0.2">
      <c r="A59" s="67">
        <v>15</v>
      </c>
      <c r="B59" s="2" t="s">
        <v>1428</v>
      </c>
      <c r="C59" s="3"/>
      <c r="D59" s="3"/>
      <c r="E59" s="3"/>
      <c r="F59" s="41"/>
      <c r="G59" s="145"/>
      <c r="H59" s="41"/>
      <c r="I59" s="41"/>
      <c r="J59" s="41"/>
      <c r="K59" s="41"/>
    </row>
    <row r="60" spans="1:11" ht="26.45" customHeight="1" x14ac:dyDescent="0.2">
      <c r="A60" s="67"/>
      <c r="B60" s="4" t="s">
        <v>59</v>
      </c>
      <c r="C60" s="5">
        <v>12000</v>
      </c>
      <c r="D60" s="3"/>
      <c r="E60" s="3"/>
      <c r="F60" s="71">
        <v>1</v>
      </c>
      <c r="G60" s="133">
        <v>1</v>
      </c>
      <c r="H60" s="41"/>
      <c r="I60" s="41"/>
      <c r="J60" s="41"/>
      <c r="K60" s="41"/>
    </row>
    <row r="61" spans="1:11" ht="26.45" customHeight="1" x14ac:dyDescent="0.2">
      <c r="A61" s="67"/>
      <c r="B61" s="4" t="s">
        <v>60</v>
      </c>
      <c r="C61" s="5">
        <v>15000</v>
      </c>
      <c r="D61" s="3"/>
      <c r="E61" s="3"/>
      <c r="F61" s="71">
        <v>1</v>
      </c>
      <c r="G61" s="133">
        <v>1</v>
      </c>
      <c r="H61" s="41"/>
      <c r="I61" s="41"/>
      <c r="J61" s="41"/>
      <c r="K61" s="41"/>
    </row>
    <row r="62" spans="1:11" ht="26.45" customHeight="1" x14ac:dyDescent="0.2">
      <c r="A62" s="67"/>
      <c r="B62" s="4" t="s">
        <v>1429</v>
      </c>
      <c r="C62" s="5">
        <v>10000</v>
      </c>
      <c r="D62" s="3"/>
      <c r="E62" s="3"/>
      <c r="F62" s="71">
        <v>1</v>
      </c>
      <c r="G62" s="133">
        <v>1</v>
      </c>
      <c r="H62" s="41"/>
      <c r="I62" s="41"/>
      <c r="J62" s="41"/>
      <c r="K62" s="41"/>
    </row>
    <row r="63" spans="1:11" ht="26.45" customHeight="1" x14ac:dyDescent="0.2">
      <c r="A63" s="67">
        <v>16</v>
      </c>
      <c r="B63" s="2" t="s">
        <v>1430</v>
      </c>
      <c r="C63" s="3"/>
      <c r="D63" s="3"/>
      <c r="E63" s="3"/>
      <c r="F63" s="41"/>
      <c r="G63" s="145"/>
      <c r="H63" s="41"/>
      <c r="I63" s="41"/>
      <c r="J63" s="41"/>
      <c r="K63" s="41"/>
    </row>
    <row r="64" spans="1:11" ht="26.45" customHeight="1" x14ac:dyDescent="0.2">
      <c r="A64" s="67"/>
      <c r="B64" s="4" t="s">
        <v>49</v>
      </c>
      <c r="C64" s="5">
        <v>12000</v>
      </c>
      <c r="D64" s="3"/>
      <c r="E64" s="3"/>
      <c r="F64" s="71">
        <v>1</v>
      </c>
      <c r="G64" s="133">
        <v>1</v>
      </c>
      <c r="H64" s="41"/>
      <c r="I64" s="41"/>
      <c r="J64" s="41"/>
      <c r="K64" s="41"/>
    </row>
    <row r="65" spans="1:11" ht="26.45" customHeight="1" x14ac:dyDescent="0.2">
      <c r="A65" s="67"/>
      <c r="B65" s="4" t="s">
        <v>61</v>
      </c>
      <c r="C65" s="5">
        <v>10500</v>
      </c>
      <c r="D65" s="3"/>
      <c r="E65" s="3"/>
      <c r="F65" s="71">
        <v>1</v>
      </c>
      <c r="G65" s="133">
        <v>1</v>
      </c>
      <c r="H65" s="41"/>
      <c r="I65" s="41"/>
      <c r="J65" s="41"/>
      <c r="K65" s="41"/>
    </row>
    <row r="66" spans="1:11" ht="26.45" customHeight="1" x14ac:dyDescent="0.2">
      <c r="A66" s="67">
        <v>17</v>
      </c>
      <c r="B66" s="2" t="s">
        <v>1431</v>
      </c>
      <c r="C66" s="3"/>
      <c r="D66" s="3"/>
      <c r="E66" s="3"/>
      <c r="F66" s="41"/>
      <c r="G66" s="145"/>
      <c r="H66" s="41"/>
      <c r="I66" s="41"/>
      <c r="J66" s="41"/>
      <c r="K66" s="41"/>
    </row>
    <row r="67" spans="1:11" ht="26.45" customHeight="1" x14ac:dyDescent="0.2">
      <c r="A67" s="10"/>
      <c r="B67" s="4" t="s">
        <v>49</v>
      </c>
      <c r="C67" s="7">
        <v>12000</v>
      </c>
      <c r="D67" s="3"/>
      <c r="E67" s="3"/>
      <c r="F67" s="71">
        <v>1</v>
      </c>
      <c r="G67" s="133">
        <v>1</v>
      </c>
      <c r="H67" s="41"/>
      <c r="I67" s="41"/>
      <c r="J67" s="41"/>
      <c r="K67" s="41"/>
    </row>
    <row r="68" spans="1:11" ht="26.45" customHeight="1" x14ac:dyDescent="0.2">
      <c r="A68" s="10"/>
      <c r="B68" s="4" t="s">
        <v>61</v>
      </c>
      <c r="C68" s="7">
        <v>12000</v>
      </c>
      <c r="D68" s="3"/>
      <c r="E68" s="3"/>
      <c r="F68" s="71">
        <v>1</v>
      </c>
      <c r="G68" s="133">
        <v>1</v>
      </c>
      <c r="H68" s="41"/>
      <c r="I68" s="41"/>
      <c r="J68" s="41"/>
      <c r="K68" s="41"/>
    </row>
    <row r="69" spans="1:11" ht="26.45" customHeight="1" x14ac:dyDescent="0.2">
      <c r="A69" s="10"/>
      <c r="B69" s="4" t="s">
        <v>178</v>
      </c>
      <c r="C69" s="7">
        <v>16000</v>
      </c>
      <c r="D69" s="3"/>
      <c r="E69" s="3"/>
      <c r="F69" s="71">
        <v>1</v>
      </c>
      <c r="G69" s="133">
        <v>1</v>
      </c>
      <c r="H69" s="41"/>
      <c r="I69" s="41"/>
      <c r="J69" s="41"/>
      <c r="K69" s="41"/>
    </row>
    <row r="70" spans="1:11" ht="26.45" customHeight="1" x14ac:dyDescent="0.2">
      <c r="A70" s="10"/>
      <c r="B70" s="4" t="s">
        <v>56</v>
      </c>
      <c r="C70" s="7">
        <v>15000</v>
      </c>
      <c r="D70" s="3"/>
      <c r="E70" s="3"/>
      <c r="F70" s="71">
        <v>1</v>
      </c>
      <c r="G70" s="133">
        <v>1</v>
      </c>
      <c r="H70" s="41"/>
      <c r="I70" s="41"/>
      <c r="J70" s="41"/>
      <c r="K70" s="41"/>
    </row>
    <row r="71" spans="1:11" ht="26.45" customHeight="1" x14ac:dyDescent="0.2">
      <c r="A71" s="10"/>
      <c r="B71" s="4" t="s">
        <v>58</v>
      </c>
      <c r="C71" s="7">
        <v>13000</v>
      </c>
      <c r="D71" s="3"/>
      <c r="E71" s="3"/>
      <c r="F71" s="71">
        <v>1</v>
      </c>
      <c r="G71" s="133">
        <v>1</v>
      </c>
      <c r="H71" s="41"/>
      <c r="I71" s="41"/>
      <c r="J71" s="41"/>
      <c r="K71" s="41"/>
    </row>
    <row r="72" spans="1:11" ht="26.45" customHeight="1" x14ac:dyDescent="0.2">
      <c r="A72" s="10"/>
      <c r="B72" s="4" t="s">
        <v>59</v>
      </c>
      <c r="C72" s="7">
        <v>14000</v>
      </c>
      <c r="D72" s="3"/>
      <c r="E72" s="3"/>
      <c r="F72" s="71">
        <v>1</v>
      </c>
      <c r="G72" s="133">
        <v>1</v>
      </c>
      <c r="H72" s="41"/>
      <c r="I72" s="41"/>
      <c r="J72" s="41"/>
      <c r="K72" s="41"/>
    </row>
    <row r="73" spans="1:11" ht="26.45" customHeight="1" x14ac:dyDescent="0.2">
      <c r="A73" s="68">
        <v>18</v>
      </c>
      <c r="B73" s="2" t="s">
        <v>1432</v>
      </c>
      <c r="C73" s="5">
        <v>12000</v>
      </c>
      <c r="D73" s="3"/>
      <c r="E73" s="3"/>
      <c r="F73" s="71">
        <v>1</v>
      </c>
      <c r="G73" s="133">
        <v>1</v>
      </c>
      <c r="H73" s="41"/>
      <c r="I73" s="41"/>
      <c r="J73" s="41"/>
      <c r="K73" s="41"/>
    </row>
    <row r="74" spans="1:11" ht="26.45" customHeight="1" x14ac:dyDescent="0.2">
      <c r="A74" s="68">
        <v>19</v>
      </c>
      <c r="B74" s="2" t="s">
        <v>1433</v>
      </c>
      <c r="C74" s="5">
        <v>8000</v>
      </c>
      <c r="D74" s="3"/>
      <c r="E74" s="3"/>
      <c r="F74" s="71">
        <v>1</v>
      </c>
      <c r="G74" s="133">
        <v>1</v>
      </c>
      <c r="H74" s="41"/>
      <c r="I74" s="41"/>
      <c r="J74" s="41"/>
      <c r="K74" s="41"/>
    </row>
    <row r="75" spans="1:11" ht="26.45" customHeight="1" x14ac:dyDescent="0.2">
      <c r="A75" s="68">
        <v>20</v>
      </c>
      <c r="B75" s="2" t="s">
        <v>822</v>
      </c>
      <c r="C75" s="3"/>
      <c r="D75" s="3"/>
      <c r="E75" s="3"/>
      <c r="F75" s="41"/>
      <c r="G75" s="145"/>
      <c r="H75" s="41"/>
      <c r="I75" s="41"/>
      <c r="J75" s="41"/>
      <c r="K75" s="41"/>
    </row>
    <row r="76" spans="1:11" ht="26.45" customHeight="1" x14ac:dyDescent="0.2">
      <c r="A76" s="68"/>
      <c r="B76" s="4" t="s">
        <v>78</v>
      </c>
      <c r="C76" s="5">
        <v>3000</v>
      </c>
      <c r="D76" s="3"/>
      <c r="E76" s="3"/>
      <c r="F76" s="71">
        <v>1</v>
      </c>
      <c r="G76" s="133">
        <v>1</v>
      </c>
      <c r="H76" s="41"/>
      <c r="I76" s="41"/>
      <c r="J76" s="41"/>
      <c r="K76" s="41"/>
    </row>
    <row r="77" spans="1:11" ht="26.45" customHeight="1" x14ac:dyDescent="0.2">
      <c r="A77" s="68"/>
      <c r="B77" s="4" t="s">
        <v>539</v>
      </c>
      <c r="C77" s="5">
        <v>2000</v>
      </c>
      <c r="D77" s="3"/>
      <c r="E77" s="3"/>
      <c r="F77" s="71">
        <v>1</v>
      </c>
      <c r="G77" s="133">
        <v>1</v>
      </c>
      <c r="H77" s="41"/>
      <c r="I77" s="41"/>
      <c r="J77" s="41"/>
      <c r="K77" s="41"/>
    </row>
    <row r="78" spans="1:11" ht="26.45" customHeight="1" x14ac:dyDescent="0.2">
      <c r="A78" s="68"/>
      <c r="B78" s="4" t="s">
        <v>80</v>
      </c>
      <c r="C78" s="5">
        <v>1500</v>
      </c>
      <c r="D78" s="3"/>
      <c r="E78" s="3"/>
      <c r="F78" s="71">
        <v>1</v>
      </c>
      <c r="G78" s="133">
        <v>1</v>
      </c>
      <c r="H78" s="41"/>
      <c r="I78" s="41"/>
      <c r="J78" s="41"/>
      <c r="K78" s="41"/>
    </row>
  </sheetData>
  <autoFilter ref="A3:K3" xr:uid="{00000000-0009-0000-0000-000017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88"/>
  <sheetViews>
    <sheetView tabSelected="1" topLeftCell="A70" zoomScale="70" zoomScaleNormal="70" workbookViewId="0">
      <selection activeCell="T10" sqref="T10"/>
    </sheetView>
  </sheetViews>
  <sheetFormatPr defaultColWidth="8.875" defaultRowHeight="16.5" x14ac:dyDescent="0.25"/>
  <cols>
    <col min="1" max="1" width="8.875" style="21"/>
    <col min="2" max="2" width="56.375" style="21" customWidth="1"/>
    <col min="3" max="5" width="11.125" style="21" hidden="1" customWidth="1"/>
    <col min="6" max="6" width="17.125" style="28" hidden="1" customWidth="1"/>
    <col min="7" max="7" width="18.75" style="134" customWidth="1"/>
    <col min="8" max="10" width="17.125" style="28" hidden="1" customWidth="1"/>
    <col min="11" max="11" width="12.25" style="28" hidden="1" customWidth="1"/>
    <col min="12" max="16384" width="8.875" style="21"/>
  </cols>
  <sheetData>
    <row r="1" spans="1:11" s="119" customFormat="1" ht="28.15" customHeight="1" x14ac:dyDescent="0.2">
      <c r="A1" s="100" t="s">
        <v>1314</v>
      </c>
      <c r="F1" s="105"/>
      <c r="G1" s="141"/>
      <c r="H1" s="105"/>
      <c r="I1" s="105"/>
      <c r="J1" s="105"/>
      <c r="K1" s="105"/>
    </row>
    <row r="2" spans="1:11" ht="24" customHeight="1" x14ac:dyDescent="0.25">
      <c r="A2" s="395" t="s">
        <v>0</v>
      </c>
      <c r="B2" s="396" t="s">
        <v>1</v>
      </c>
      <c r="C2" s="349" t="s">
        <v>2846</v>
      </c>
      <c r="D2" s="349"/>
      <c r="E2" s="349"/>
      <c r="F2" s="349" t="s">
        <v>2839</v>
      </c>
      <c r="G2" s="351" t="s">
        <v>2843</v>
      </c>
      <c r="H2" s="349" t="s">
        <v>2851</v>
      </c>
      <c r="I2" s="349" t="s">
        <v>2840</v>
      </c>
      <c r="J2" s="350" t="s">
        <v>2841</v>
      </c>
      <c r="K2" s="349" t="s">
        <v>2850</v>
      </c>
    </row>
    <row r="3" spans="1:11" ht="24" customHeight="1" x14ac:dyDescent="0.25">
      <c r="A3" s="395"/>
      <c r="B3" s="396"/>
      <c r="C3" s="69" t="s">
        <v>3</v>
      </c>
      <c r="D3" s="69" t="s">
        <v>4</v>
      </c>
      <c r="E3" s="69" t="s">
        <v>5</v>
      </c>
      <c r="F3" s="349"/>
      <c r="G3" s="351"/>
      <c r="H3" s="349"/>
      <c r="I3" s="349"/>
      <c r="J3" s="350"/>
      <c r="K3" s="349"/>
    </row>
    <row r="4" spans="1:11" ht="27.6" customHeight="1" x14ac:dyDescent="0.25">
      <c r="A4" s="12">
        <v>1</v>
      </c>
      <c r="B4" s="14" t="s">
        <v>82</v>
      </c>
      <c r="C4" s="22"/>
      <c r="D4" s="22"/>
      <c r="E4" s="22"/>
      <c r="F4" s="36"/>
      <c r="G4" s="136"/>
      <c r="H4" s="36"/>
      <c r="I4" s="36"/>
      <c r="J4" s="36"/>
      <c r="K4" s="170"/>
    </row>
    <row r="5" spans="1:11" ht="27.6" customHeight="1" x14ac:dyDescent="0.25">
      <c r="A5" s="12"/>
      <c r="B5" s="16" t="s">
        <v>1315</v>
      </c>
      <c r="C5" s="17">
        <v>20000</v>
      </c>
      <c r="D5" s="17">
        <v>10000</v>
      </c>
      <c r="E5" s="17">
        <v>5000</v>
      </c>
      <c r="F5" s="71">
        <v>1</v>
      </c>
      <c r="G5" s="133">
        <v>1</v>
      </c>
      <c r="H5" s="35"/>
      <c r="I5" s="35"/>
      <c r="J5" s="35"/>
      <c r="K5" s="35"/>
    </row>
    <row r="6" spans="1:11" ht="42.6" customHeight="1" x14ac:dyDescent="0.25">
      <c r="A6" s="12"/>
      <c r="B6" s="16" t="s">
        <v>1316</v>
      </c>
      <c r="C6" s="17">
        <v>18000</v>
      </c>
      <c r="D6" s="17">
        <v>9000</v>
      </c>
      <c r="E6" s="17">
        <v>4500</v>
      </c>
      <c r="F6" s="71">
        <v>1</v>
      </c>
      <c r="G6" s="133">
        <v>1</v>
      </c>
      <c r="H6" s="36"/>
      <c r="I6" s="36"/>
      <c r="J6" s="36"/>
      <c r="K6" s="36"/>
    </row>
    <row r="7" spans="1:11" ht="42.6" customHeight="1" x14ac:dyDescent="0.25">
      <c r="A7" s="12"/>
      <c r="B7" s="16" t="s">
        <v>1317</v>
      </c>
      <c r="C7" s="17">
        <v>18000</v>
      </c>
      <c r="D7" s="17">
        <v>9000</v>
      </c>
      <c r="E7" s="17">
        <v>4500</v>
      </c>
      <c r="F7" s="71">
        <v>1</v>
      </c>
      <c r="G7" s="133">
        <v>1</v>
      </c>
      <c r="H7" s="35"/>
      <c r="I7" s="35"/>
      <c r="J7" s="35"/>
      <c r="K7" s="35"/>
    </row>
    <row r="8" spans="1:11" ht="42.6" customHeight="1" x14ac:dyDescent="0.25">
      <c r="A8" s="12"/>
      <c r="B8" s="16" t="s">
        <v>1318</v>
      </c>
      <c r="C8" s="17">
        <v>16000</v>
      </c>
      <c r="D8" s="17">
        <v>8000</v>
      </c>
      <c r="E8" s="17">
        <v>4000</v>
      </c>
      <c r="F8" s="71">
        <v>1</v>
      </c>
      <c r="G8" s="133">
        <v>1</v>
      </c>
      <c r="H8" s="35"/>
      <c r="I8" s="35"/>
      <c r="J8" s="35"/>
      <c r="K8" s="35"/>
    </row>
    <row r="9" spans="1:11" ht="27.6" customHeight="1" x14ac:dyDescent="0.25">
      <c r="A9" s="12">
        <v>2</v>
      </c>
      <c r="B9" s="14" t="s">
        <v>1319</v>
      </c>
      <c r="C9" s="22"/>
      <c r="D9" s="22"/>
      <c r="E9" s="22"/>
      <c r="F9" s="82"/>
      <c r="G9" s="149"/>
      <c r="H9" s="36"/>
      <c r="I9" s="36"/>
      <c r="J9" s="36"/>
      <c r="K9" s="36"/>
    </row>
    <row r="10" spans="1:11" ht="27.6" customHeight="1" x14ac:dyDescent="0.25">
      <c r="A10" s="12"/>
      <c r="B10" s="16" t="s">
        <v>1320</v>
      </c>
      <c r="C10" s="17">
        <v>12000</v>
      </c>
      <c r="D10" s="17">
        <v>6000</v>
      </c>
      <c r="E10" s="17">
        <v>3000</v>
      </c>
      <c r="F10" s="94">
        <v>1</v>
      </c>
      <c r="G10" s="150">
        <v>1</v>
      </c>
      <c r="H10" s="35"/>
      <c r="I10" s="35"/>
      <c r="J10" s="35"/>
      <c r="K10" s="35"/>
    </row>
    <row r="11" spans="1:11" ht="27.6" customHeight="1" x14ac:dyDescent="0.25">
      <c r="A11" s="12"/>
      <c r="B11" s="16" t="s">
        <v>1321</v>
      </c>
      <c r="C11" s="17">
        <v>14000</v>
      </c>
      <c r="D11" s="17">
        <v>7000</v>
      </c>
      <c r="E11" s="17">
        <v>4000</v>
      </c>
      <c r="F11" s="94">
        <v>1</v>
      </c>
      <c r="G11" s="150">
        <v>1</v>
      </c>
      <c r="H11" s="35"/>
      <c r="I11" s="35"/>
      <c r="J11" s="35"/>
      <c r="K11" s="35"/>
    </row>
    <row r="12" spans="1:11" ht="27.6" customHeight="1" x14ac:dyDescent="0.25">
      <c r="A12" s="12">
        <v>3</v>
      </c>
      <c r="B12" s="14" t="s">
        <v>1319</v>
      </c>
      <c r="C12" s="22"/>
      <c r="D12" s="22"/>
      <c r="E12" s="22"/>
      <c r="F12" s="35"/>
      <c r="G12" s="133"/>
      <c r="H12" s="35"/>
      <c r="I12" s="35"/>
      <c r="J12" s="35"/>
      <c r="K12" s="35"/>
    </row>
    <row r="13" spans="1:11" ht="27.6" customHeight="1" x14ac:dyDescent="0.25">
      <c r="A13" s="12"/>
      <c r="B13" s="16" t="s">
        <v>1322</v>
      </c>
      <c r="C13" s="17">
        <v>12000</v>
      </c>
      <c r="D13" s="17">
        <v>6000</v>
      </c>
      <c r="E13" s="17">
        <v>3000</v>
      </c>
      <c r="F13" s="94">
        <v>1.2</v>
      </c>
      <c r="G13" s="150">
        <v>1.2</v>
      </c>
      <c r="H13" s="35"/>
      <c r="I13" s="35"/>
      <c r="J13" s="35"/>
      <c r="K13" s="35"/>
    </row>
    <row r="14" spans="1:11" ht="27.6" customHeight="1" x14ac:dyDescent="0.25">
      <c r="A14" s="12"/>
      <c r="B14" s="16" t="s">
        <v>1323</v>
      </c>
      <c r="C14" s="17">
        <v>10000</v>
      </c>
      <c r="D14" s="17">
        <v>5000</v>
      </c>
      <c r="E14" s="17">
        <v>3000</v>
      </c>
      <c r="F14" s="94">
        <v>1.2</v>
      </c>
      <c r="G14" s="150">
        <v>1.2</v>
      </c>
      <c r="H14" s="36"/>
      <c r="I14" s="36"/>
      <c r="J14" s="36"/>
      <c r="K14" s="36"/>
    </row>
    <row r="15" spans="1:11" ht="27.6" customHeight="1" x14ac:dyDescent="0.25">
      <c r="A15" s="12"/>
      <c r="B15" s="16" t="s">
        <v>1324</v>
      </c>
      <c r="C15" s="17">
        <v>9000</v>
      </c>
      <c r="D15" s="17">
        <v>4500</v>
      </c>
      <c r="E15" s="17">
        <v>2000</v>
      </c>
      <c r="F15" s="94">
        <v>1.2</v>
      </c>
      <c r="G15" s="150">
        <v>1.2</v>
      </c>
      <c r="H15" s="35"/>
      <c r="I15" s="35"/>
      <c r="J15" s="35"/>
      <c r="K15" s="35"/>
    </row>
    <row r="16" spans="1:11" ht="27.6" customHeight="1" x14ac:dyDescent="0.25">
      <c r="A16" s="12">
        <v>4</v>
      </c>
      <c r="B16" s="14" t="s">
        <v>1325</v>
      </c>
      <c r="C16" s="22"/>
      <c r="D16" s="22"/>
      <c r="E16" s="22"/>
      <c r="F16" s="35"/>
      <c r="G16" s="133"/>
      <c r="H16" s="35"/>
      <c r="I16" s="35"/>
      <c r="J16" s="35"/>
      <c r="K16" s="35"/>
    </row>
    <row r="17" spans="1:11" ht="27.6" customHeight="1" x14ac:dyDescent="0.25">
      <c r="A17" s="12"/>
      <c r="B17" s="16" t="s">
        <v>1326</v>
      </c>
      <c r="C17" s="17">
        <v>7000</v>
      </c>
      <c r="D17" s="17">
        <v>3500</v>
      </c>
      <c r="E17" s="17">
        <v>2000</v>
      </c>
      <c r="F17" s="94">
        <v>1</v>
      </c>
      <c r="G17" s="150">
        <v>1</v>
      </c>
      <c r="H17" s="35"/>
      <c r="I17" s="35"/>
      <c r="J17" s="35"/>
      <c r="K17" s="35"/>
    </row>
    <row r="18" spans="1:11" ht="42.6" customHeight="1" x14ac:dyDescent="0.25">
      <c r="A18" s="12"/>
      <c r="B18" s="16" t="s">
        <v>1327</v>
      </c>
      <c r="C18" s="17">
        <v>9000</v>
      </c>
      <c r="D18" s="17">
        <v>4500</v>
      </c>
      <c r="E18" s="17">
        <v>2000</v>
      </c>
      <c r="F18" s="94">
        <v>1</v>
      </c>
      <c r="G18" s="150">
        <v>1</v>
      </c>
      <c r="H18" s="35"/>
      <c r="I18" s="35"/>
      <c r="J18" s="35"/>
      <c r="K18" s="35"/>
    </row>
    <row r="19" spans="1:11" ht="42.6" customHeight="1" x14ac:dyDescent="0.25">
      <c r="A19" s="12"/>
      <c r="B19" s="16" t="s">
        <v>1328</v>
      </c>
      <c r="C19" s="17">
        <v>8000</v>
      </c>
      <c r="D19" s="17">
        <v>4000</v>
      </c>
      <c r="E19" s="17">
        <v>2000</v>
      </c>
      <c r="F19" s="94">
        <v>1</v>
      </c>
      <c r="G19" s="150">
        <v>1</v>
      </c>
      <c r="H19" s="35"/>
      <c r="I19" s="35"/>
      <c r="J19" s="35"/>
      <c r="K19" s="35"/>
    </row>
    <row r="20" spans="1:11" ht="27.6" customHeight="1" x14ac:dyDescent="0.25">
      <c r="A20" s="12">
        <v>5</v>
      </c>
      <c r="B20" s="14" t="s">
        <v>1329</v>
      </c>
      <c r="C20" s="22"/>
      <c r="D20" s="22"/>
      <c r="E20" s="22"/>
      <c r="F20" s="82"/>
      <c r="G20" s="149"/>
      <c r="H20" s="36"/>
      <c r="I20" s="36"/>
      <c r="J20" s="36"/>
      <c r="K20" s="36"/>
    </row>
    <row r="21" spans="1:11" ht="27.6" customHeight="1" x14ac:dyDescent="0.25">
      <c r="A21" s="12"/>
      <c r="B21" s="16" t="s">
        <v>1330</v>
      </c>
      <c r="C21" s="17">
        <v>9000</v>
      </c>
      <c r="D21" s="17">
        <v>4500</v>
      </c>
      <c r="E21" s="17">
        <v>2000</v>
      </c>
      <c r="F21" s="94">
        <v>1</v>
      </c>
      <c r="G21" s="150">
        <v>1</v>
      </c>
      <c r="H21" s="35"/>
      <c r="I21" s="35"/>
      <c r="J21" s="35"/>
      <c r="K21" s="35"/>
    </row>
    <row r="22" spans="1:11" ht="27.6" customHeight="1" x14ac:dyDescent="0.25">
      <c r="A22" s="12"/>
      <c r="B22" s="16" t="s">
        <v>1331</v>
      </c>
      <c r="C22" s="17">
        <v>9000</v>
      </c>
      <c r="D22" s="17">
        <v>4500</v>
      </c>
      <c r="E22" s="17">
        <v>2000</v>
      </c>
      <c r="F22" s="94">
        <v>1</v>
      </c>
      <c r="G22" s="150">
        <v>1</v>
      </c>
      <c r="H22" s="35"/>
      <c r="I22" s="35"/>
      <c r="J22" s="35"/>
      <c r="K22" s="35"/>
    </row>
    <row r="23" spans="1:11" ht="42.6" customHeight="1" x14ac:dyDescent="0.25">
      <c r="A23" s="12">
        <v>6</v>
      </c>
      <c r="B23" s="14" t="s">
        <v>1332</v>
      </c>
      <c r="C23" s="22"/>
      <c r="D23" s="22"/>
      <c r="E23" s="22"/>
      <c r="F23" s="35"/>
      <c r="G23" s="133"/>
      <c r="H23" s="35"/>
      <c r="I23" s="35"/>
      <c r="J23" s="35"/>
      <c r="K23" s="35"/>
    </row>
    <row r="24" spans="1:11" ht="27.6" customHeight="1" x14ac:dyDescent="0.25">
      <c r="A24" s="12"/>
      <c r="B24" s="16" t="s">
        <v>1333</v>
      </c>
      <c r="C24" s="17">
        <v>8000</v>
      </c>
      <c r="D24" s="17">
        <v>4000</v>
      </c>
      <c r="E24" s="17">
        <v>2000</v>
      </c>
      <c r="F24" s="71">
        <v>1</v>
      </c>
      <c r="G24" s="133">
        <v>1</v>
      </c>
      <c r="H24" s="35"/>
      <c r="I24" s="35"/>
      <c r="J24" s="35"/>
      <c r="K24" s="35"/>
    </row>
    <row r="25" spans="1:11" ht="27.6" customHeight="1" x14ac:dyDescent="0.25">
      <c r="A25" s="12">
        <v>7</v>
      </c>
      <c r="B25" s="14" t="s">
        <v>1260</v>
      </c>
      <c r="C25" s="22"/>
      <c r="D25" s="22"/>
      <c r="E25" s="22"/>
      <c r="F25" s="82"/>
      <c r="G25" s="149"/>
      <c r="H25" s="36"/>
      <c r="I25" s="36"/>
      <c r="J25" s="36"/>
      <c r="K25" s="36"/>
    </row>
    <row r="26" spans="1:11" ht="27.6" customHeight="1" x14ac:dyDescent="0.25">
      <c r="A26" s="12"/>
      <c r="B26" s="16" t="s">
        <v>1334</v>
      </c>
      <c r="C26" s="17">
        <v>5000</v>
      </c>
      <c r="D26" s="17">
        <v>2500</v>
      </c>
      <c r="E26" s="17">
        <v>1000</v>
      </c>
      <c r="F26" s="71">
        <v>1</v>
      </c>
      <c r="G26" s="133">
        <v>1</v>
      </c>
      <c r="H26" s="35"/>
      <c r="I26" s="35"/>
      <c r="J26" s="35"/>
      <c r="K26" s="35"/>
    </row>
    <row r="27" spans="1:11" ht="27.6" customHeight="1" x14ac:dyDescent="0.25">
      <c r="A27" s="12"/>
      <c r="B27" s="16" t="s">
        <v>1335</v>
      </c>
      <c r="C27" s="17">
        <v>4000</v>
      </c>
      <c r="D27" s="17">
        <v>2000</v>
      </c>
      <c r="E27" s="17">
        <v>1000</v>
      </c>
      <c r="F27" s="71">
        <v>1</v>
      </c>
      <c r="G27" s="133">
        <v>1</v>
      </c>
      <c r="H27" s="35"/>
      <c r="I27" s="35"/>
      <c r="J27" s="35"/>
      <c r="K27" s="35"/>
    </row>
    <row r="28" spans="1:11" ht="27.6" customHeight="1" x14ac:dyDescent="0.25">
      <c r="A28" s="12"/>
      <c r="B28" s="16" t="s">
        <v>1336</v>
      </c>
      <c r="C28" s="17">
        <v>4000</v>
      </c>
      <c r="D28" s="17">
        <v>2000</v>
      </c>
      <c r="E28" s="17">
        <v>1000</v>
      </c>
      <c r="F28" s="71">
        <v>1</v>
      </c>
      <c r="G28" s="133">
        <v>1</v>
      </c>
      <c r="H28" s="35"/>
      <c r="I28" s="35"/>
      <c r="J28" s="35"/>
      <c r="K28" s="35"/>
    </row>
    <row r="29" spans="1:11" ht="27.6" customHeight="1" x14ac:dyDescent="0.25">
      <c r="A29" s="12"/>
      <c r="B29" s="16" t="s">
        <v>1337</v>
      </c>
      <c r="C29" s="17">
        <v>4000</v>
      </c>
      <c r="D29" s="17">
        <v>2000</v>
      </c>
      <c r="E29" s="17">
        <v>1000</v>
      </c>
      <c r="F29" s="71">
        <v>1</v>
      </c>
      <c r="G29" s="133">
        <v>1</v>
      </c>
      <c r="H29" s="35"/>
      <c r="I29" s="35"/>
      <c r="J29" s="35"/>
      <c r="K29" s="35"/>
    </row>
    <row r="30" spans="1:11" ht="27.6" customHeight="1" x14ac:dyDescent="0.25">
      <c r="A30" s="12"/>
      <c r="B30" s="16" t="s">
        <v>1338</v>
      </c>
      <c r="C30" s="17">
        <v>4000</v>
      </c>
      <c r="D30" s="17">
        <v>2000</v>
      </c>
      <c r="E30" s="17">
        <v>1000</v>
      </c>
      <c r="F30" s="71">
        <v>1</v>
      </c>
      <c r="G30" s="133">
        <v>1</v>
      </c>
      <c r="H30" s="35"/>
      <c r="I30" s="35"/>
      <c r="J30" s="35"/>
      <c r="K30" s="35"/>
    </row>
    <row r="31" spans="1:11" ht="27.6" customHeight="1" x14ac:dyDescent="0.25">
      <c r="A31" s="12"/>
      <c r="B31" s="16" t="s">
        <v>1339</v>
      </c>
      <c r="C31" s="17">
        <v>3500</v>
      </c>
      <c r="D31" s="17">
        <v>2000</v>
      </c>
      <c r="E31" s="17">
        <v>1000</v>
      </c>
      <c r="F31" s="71">
        <v>1.1000000000000001</v>
      </c>
      <c r="G31" s="133">
        <v>1.1000000000000001</v>
      </c>
      <c r="H31" s="35"/>
      <c r="I31" s="35"/>
      <c r="J31" s="35"/>
      <c r="K31" s="35"/>
    </row>
    <row r="32" spans="1:11" ht="27.6" customHeight="1" x14ac:dyDescent="0.25">
      <c r="A32" s="12"/>
      <c r="B32" s="16" t="s">
        <v>1340</v>
      </c>
      <c r="C32" s="17">
        <v>3500</v>
      </c>
      <c r="D32" s="17">
        <v>2000</v>
      </c>
      <c r="E32" s="17">
        <v>1000</v>
      </c>
      <c r="F32" s="71">
        <v>1.1000000000000001</v>
      </c>
      <c r="G32" s="133">
        <v>1.1000000000000001</v>
      </c>
      <c r="H32" s="35"/>
      <c r="I32" s="35"/>
      <c r="J32" s="35"/>
      <c r="K32" s="35"/>
    </row>
    <row r="33" spans="1:11" ht="42.6" customHeight="1" x14ac:dyDescent="0.25">
      <c r="A33" s="12"/>
      <c r="B33" s="16" t="s">
        <v>1341</v>
      </c>
      <c r="C33" s="17">
        <v>5000</v>
      </c>
      <c r="D33" s="17">
        <v>2500</v>
      </c>
      <c r="E33" s="17">
        <v>1000</v>
      </c>
      <c r="F33" s="71">
        <v>1.1000000000000001</v>
      </c>
      <c r="G33" s="133">
        <v>1.1000000000000001</v>
      </c>
      <c r="H33" s="35"/>
      <c r="I33" s="35"/>
      <c r="J33" s="35"/>
      <c r="K33" s="35"/>
    </row>
    <row r="34" spans="1:11" ht="27.6" customHeight="1" x14ac:dyDescent="0.25">
      <c r="A34" s="12">
        <v>8</v>
      </c>
      <c r="B34" s="14" t="s">
        <v>1342</v>
      </c>
      <c r="C34" s="22"/>
      <c r="D34" s="22"/>
      <c r="E34" s="22"/>
      <c r="F34" s="35"/>
      <c r="G34" s="133"/>
      <c r="H34" s="35"/>
      <c r="I34" s="35"/>
      <c r="J34" s="35"/>
      <c r="K34" s="35"/>
    </row>
    <row r="35" spans="1:11" ht="27.6" customHeight="1" x14ac:dyDescent="0.25">
      <c r="A35" s="12"/>
      <c r="B35" s="16" t="s">
        <v>1343</v>
      </c>
      <c r="C35" s="17">
        <v>17000</v>
      </c>
      <c r="D35" s="17">
        <v>8500</v>
      </c>
      <c r="E35" s="17">
        <v>4000</v>
      </c>
      <c r="F35" s="71">
        <v>1</v>
      </c>
      <c r="G35" s="133">
        <v>1</v>
      </c>
      <c r="H35" s="35"/>
      <c r="I35" s="35"/>
      <c r="J35" s="35"/>
      <c r="K35" s="35"/>
    </row>
    <row r="36" spans="1:11" ht="27.6" customHeight="1" x14ac:dyDescent="0.25">
      <c r="A36" s="12"/>
      <c r="B36" s="16" t="s">
        <v>1344</v>
      </c>
      <c r="C36" s="17">
        <v>16000</v>
      </c>
      <c r="D36" s="17">
        <v>8000</v>
      </c>
      <c r="E36" s="17">
        <v>4000</v>
      </c>
      <c r="F36" s="71">
        <v>1</v>
      </c>
      <c r="G36" s="133">
        <v>1</v>
      </c>
      <c r="H36" s="35"/>
      <c r="I36" s="35"/>
      <c r="J36" s="35"/>
      <c r="K36" s="35"/>
    </row>
    <row r="37" spans="1:11" ht="27.6" customHeight="1" x14ac:dyDescent="0.25">
      <c r="A37" s="12"/>
      <c r="B37" s="16" t="s">
        <v>1345</v>
      </c>
      <c r="C37" s="17">
        <v>15000</v>
      </c>
      <c r="D37" s="17">
        <v>7500</v>
      </c>
      <c r="E37" s="17">
        <v>4000</v>
      </c>
      <c r="F37" s="71">
        <v>1</v>
      </c>
      <c r="G37" s="133">
        <v>1</v>
      </c>
      <c r="H37" s="35"/>
      <c r="I37" s="35"/>
      <c r="J37" s="35"/>
      <c r="K37" s="35"/>
    </row>
    <row r="38" spans="1:11" ht="27.6" customHeight="1" x14ac:dyDescent="0.25">
      <c r="A38" s="12">
        <v>9</v>
      </c>
      <c r="B38" s="14" t="s">
        <v>1129</v>
      </c>
      <c r="C38" s="22"/>
      <c r="D38" s="22"/>
      <c r="E38" s="22"/>
      <c r="F38" s="35"/>
      <c r="G38" s="133"/>
      <c r="H38" s="35"/>
      <c r="I38" s="35"/>
      <c r="J38" s="35"/>
      <c r="K38" s="35"/>
    </row>
    <row r="39" spans="1:11" ht="27.6" customHeight="1" x14ac:dyDescent="0.25">
      <c r="A39" s="12"/>
      <c r="B39" s="16" t="s">
        <v>1346</v>
      </c>
      <c r="C39" s="17">
        <v>5000</v>
      </c>
      <c r="D39" s="17">
        <v>2500</v>
      </c>
      <c r="E39" s="17">
        <v>1000</v>
      </c>
      <c r="F39" s="71">
        <v>1</v>
      </c>
      <c r="G39" s="133">
        <v>1</v>
      </c>
      <c r="H39" s="35"/>
      <c r="I39" s="35"/>
      <c r="J39" s="35"/>
      <c r="K39" s="35"/>
    </row>
    <row r="40" spans="1:11" ht="27.6" customHeight="1" x14ac:dyDescent="0.25">
      <c r="A40" s="12"/>
      <c r="B40" s="16" t="s">
        <v>1347</v>
      </c>
      <c r="C40" s="17">
        <v>4000</v>
      </c>
      <c r="D40" s="17">
        <v>2000</v>
      </c>
      <c r="E40" s="17">
        <v>1000</v>
      </c>
      <c r="F40" s="71">
        <v>1</v>
      </c>
      <c r="G40" s="133">
        <v>1</v>
      </c>
      <c r="H40" s="41"/>
      <c r="I40" s="41"/>
      <c r="J40" s="41"/>
      <c r="K40" s="41"/>
    </row>
    <row r="41" spans="1:11" ht="27.6" customHeight="1" x14ac:dyDescent="0.25">
      <c r="A41" s="12">
        <v>10</v>
      </c>
      <c r="B41" s="14" t="s">
        <v>1348</v>
      </c>
      <c r="C41" s="22"/>
      <c r="D41" s="22"/>
      <c r="E41" s="22"/>
      <c r="F41" s="92"/>
      <c r="G41" s="151"/>
      <c r="H41" s="41"/>
      <c r="I41" s="41"/>
      <c r="J41" s="41"/>
      <c r="K41" s="41"/>
    </row>
    <row r="42" spans="1:11" ht="27.6" customHeight="1" x14ac:dyDescent="0.25">
      <c r="A42" s="12"/>
      <c r="B42" s="16" t="s">
        <v>1349</v>
      </c>
      <c r="C42" s="17">
        <v>15000</v>
      </c>
      <c r="D42" s="17">
        <v>7500</v>
      </c>
      <c r="E42" s="17">
        <v>4000</v>
      </c>
      <c r="F42" s="71">
        <v>1</v>
      </c>
      <c r="G42" s="133">
        <v>1</v>
      </c>
      <c r="H42" s="41"/>
      <c r="I42" s="41"/>
      <c r="J42" s="41"/>
      <c r="K42" s="41"/>
    </row>
    <row r="43" spans="1:11" ht="27.6" customHeight="1" x14ac:dyDescent="0.25">
      <c r="A43" s="12"/>
      <c r="B43" s="16" t="s">
        <v>1350</v>
      </c>
      <c r="C43" s="17">
        <v>15000</v>
      </c>
      <c r="D43" s="17">
        <v>7500</v>
      </c>
      <c r="E43" s="17">
        <v>4000</v>
      </c>
      <c r="F43" s="71">
        <v>1</v>
      </c>
      <c r="G43" s="133">
        <v>1</v>
      </c>
      <c r="H43" s="41"/>
      <c r="I43" s="41"/>
      <c r="J43" s="41"/>
      <c r="K43" s="41"/>
    </row>
    <row r="44" spans="1:11" ht="27.6" customHeight="1" x14ac:dyDescent="0.25">
      <c r="A44" s="12">
        <v>11</v>
      </c>
      <c r="B44" s="14" t="s">
        <v>1351</v>
      </c>
      <c r="C44" s="22"/>
      <c r="D44" s="22"/>
      <c r="E44" s="22"/>
      <c r="F44" s="92"/>
      <c r="G44" s="151"/>
      <c r="H44" s="41"/>
      <c r="I44" s="41"/>
      <c r="J44" s="41"/>
      <c r="K44" s="41"/>
    </row>
    <row r="45" spans="1:11" ht="27.6" customHeight="1" x14ac:dyDescent="0.25">
      <c r="A45" s="12"/>
      <c r="B45" s="16" t="s">
        <v>1352</v>
      </c>
      <c r="C45" s="17">
        <v>15000</v>
      </c>
      <c r="D45" s="17">
        <v>7500</v>
      </c>
      <c r="E45" s="17">
        <v>4000</v>
      </c>
      <c r="F45" s="71">
        <v>1</v>
      </c>
      <c r="G45" s="133">
        <v>1</v>
      </c>
      <c r="H45" s="41"/>
      <c r="I45" s="41"/>
      <c r="J45" s="41"/>
      <c r="K45" s="41"/>
    </row>
    <row r="46" spans="1:11" ht="27.6" customHeight="1" x14ac:dyDescent="0.25">
      <c r="A46" s="12"/>
      <c r="B46" s="16" t="s">
        <v>1353</v>
      </c>
      <c r="C46" s="17">
        <v>15000</v>
      </c>
      <c r="D46" s="17">
        <v>7500</v>
      </c>
      <c r="E46" s="17">
        <v>4000</v>
      </c>
      <c r="F46" s="71">
        <v>1</v>
      </c>
      <c r="G46" s="133">
        <v>1</v>
      </c>
      <c r="H46" s="41"/>
      <c r="I46" s="41"/>
      <c r="J46" s="41"/>
      <c r="K46" s="41"/>
    </row>
    <row r="47" spans="1:11" ht="42.6" customHeight="1" x14ac:dyDescent="0.25">
      <c r="A47" s="12"/>
      <c r="B47" s="16" t="s">
        <v>1354</v>
      </c>
      <c r="C47" s="17">
        <v>12000</v>
      </c>
      <c r="D47" s="17">
        <v>6000</v>
      </c>
      <c r="E47" s="17">
        <v>3000</v>
      </c>
      <c r="F47" s="71">
        <v>1</v>
      </c>
      <c r="G47" s="133">
        <v>1</v>
      </c>
      <c r="H47" s="41"/>
      <c r="I47" s="41"/>
      <c r="J47" s="41"/>
      <c r="K47" s="41"/>
    </row>
    <row r="48" spans="1:11" ht="27.6" customHeight="1" x14ac:dyDescent="0.25">
      <c r="A48" s="12"/>
      <c r="B48" s="16" t="s">
        <v>1355</v>
      </c>
      <c r="C48" s="17">
        <v>12000</v>
      </c>
      <c r="D48" s="17">
        <v>6000</v>
      </c>
      <c r="E48" s="17">
        <v>3000</v>
      </c>
      <c r="F48" s="71">
        <v>1</v>
      </c>
      <c r="G48" s="133">
        <v>1</v>
      </c>
      <c r="H48" s="41"/>
      <c r="I48" s="41"/>
      <c r="J48" s="41"/>
      <c r="K48" s="41"/>
    </row>
    <row r="49" spans="1:11" ht="42.6" customHeight="1" x14ac:dyDescent="0.25">
      <c r="A49" s="12"/>
      <c r="B49" s="16" t="s">
        <v>1356</v>
      </c>
      <c r="C49" s="17">
        <v>12000</v>
      </c>
      <c r="D49" s="17">
        <v>6000</v>
      </c>
      <c r="E49" s="17">
        <v>3000</v>
      </c>
      <c r="F49" s="71">
        <v>1</v>
      </c>
      <c r="G49" s="133">
        <v>1</v>
      </c>
      <c r="H49" s="41"/>
      <c r="I49" s="41"/>
      <c r="J49" s="41"/>
      <c r="K49" s="41"/>
    </row>
    <row r="50" spans="1:11" ht="27.6" customHeight="1" x14ac:dyDescent="0.25">
      <c r="A50" s="12"/>
      <c r="B50" s="16" t="s">
        <v>1357</v>
      </c>
      <c r="C50" s="17">
        <v>12000</v>
      </c>
      <c r="D50" s="17">
        <v>6000</v>
      </c>
      <c r="E50" s="17">
        <v>3000</v>
      </c>
      <c r="F50" s="71">
        <v>1</v>
      </c>
      <c r="G50" s="133">
        <v>1</v>
      </c>
      <c r="H50" s="41"/>
      <c r="I50" s="41"/>
      <c r="J50" s="41"/>
      <c r="K50" s="41"/>
    </row>
    <row r="51" spans="1:11" ht="27.6" customHeight="1" x14ac:dyDescent="0.25">
      <c r="A51" s="12"/>
      <c r="B51" s="16" t="s">
        <v>1358</v>
      </c>
      <c r="C51" s="17">
        <v>12000</v>
      </c>
      <c r="D51" s="17">
        <v>6000</v>
      </c>
      <c r="E51" s="17">
        <v>3000</v>
      </c>
      <c r="F51" s="71">
        <v>1</v>
      </c>
      <c r="G51" s="133">
        <v>1</v>
      </c>
      <c r="H51" s="41"/>
      <c r="I51" s="41"/>
      <c r="J51" s="41"/>
      <c r="K51" s="41"/>
    </row>
    <row r="52" spans="1:11" ht="27.6" customHeight="1" x14ac:dyDescent="0.25">
      <c r="A52" s="12">
        <v>12</v>
      </c>
      <c r="B52" s="14" t="s">
        <v>1359</v>
      </c>
      <c r="C52" s="26"/>
      <c r="D52" s="22"/>
      <c r="E52" s="22"/>
      <c r="F52" s="92"/>
      <c r="G52" s="151"/>
      <c r="H52" s="41"/>
      <c r="I52" s="41"/>
      <c r="J52" s="41"/>
      <c r="K52" s="41"/>
    </row>
    <row r="53" spans="1:11" ht="27.6" customHeight="1" x14ac:dyDescent="0.25">
      <c r="A53" s="12"/>
      <c r="B53" s="16" t="s">
        <v>1360</v>
      </c>
      <c r="C53" s="17">
        <v>5000</v>
      </c>
      <c r="D53" s="17">
        <v>2500</v>
      </c>
      <c r="E53" s="17">
        <v>1000</v>
      </c>
      <c r="F53" s="71">
        <v>1.5</v>
      </c>
      <c r="G53" s="133">
        <v>1.5</v>
      </c>
      <c r="H53" s="41"/>
      <c r="I53" s="41"/>
      <c r="J53" s="41"/>
      <c r="K53" s="41"/>
    </row>
    <row r="54" spans="1:11" ht="27.6" customHeight="1" x14ac:dyDescent="0.25">
      <c r="A54" s="12"/>
      <c r="B54" s="16" t="s">
        <v>1361</v>
      </c>
      <c r="C54" s="17">
        <v>5000</v>
      </c>
      <c r="D54" s="17">
        <v>2500</v>
      </c>
      <c r="E54" s="17">
        <v>1000</v>
      </c>
      <c r="F54" s="71">
        <v>1.4</v>
      </c>
      <c r="G54" s="133">
        <v>1.4</v>
      </c>
      <c r="H54" s="41"/>
      <c r="I54" s="41"/>
      <c r="J54" s="41"/>
      <c r="K54" s="41"/>
    </row>
    <row r="55" spans="1:11" ht="27.6" customHeight="1" x14ac:dyDescent="0.25">
      <c r="A55" s="12">
        <v>13</v>
      </c>
      <c r="B55" s="14" t="s">
        <v>1362</v>
      </c>
      <c r="C55" s="22"/>
      <c r="D55" s="22"/>
      <c r="E55" s="22"/>
      <c r="F55" s="92"/>
      <c r="G55" s="151"/>
      <c r="H55" s="41"/>
      <c r="I55" s="41"/>
      <c r="J55" s="41"/>
      <c r="K55" s="41"/>
    </row>
    <row r="56" spans="1:11" ht="27.6" customHeight="1" x14ac:dyDescent="0.25">
      <c r="A56" s="12"/>
      <c r="B56" s="16" t="s">
        <v>1363</v>
      </c>
      <c r="C56" s="17">
        <v>5000</v>
      </c>
      <c r="D56" s="17">
        <v>2500</v>
      </c>
      <c r="E56" s="17">
        <v>1000</v>
      </c>
      <c r="F56" s="71">
        <v>1</v>
      </c>
      <c r="G56" s="133">
        <v>1</v>
      </c>
      <c r="H56" s="41"/>
      <c r="I56" s="41"/>
      <c r="J56" s="41"/>
      <c r="K56" s="41"/>
    </row>
    <row r="57" spans="1:11" ht="27.6" customHeight="1" x14ac:dyDescent="0.25">
      <c r="A57" s="12"/>
      <c r="B57" s="16" t="s">
        <v>1364</v>
      </c>
      <c r="C57" s="17">
        <v>5000</v>
      </c>
      <c r="D57" s="17">
        <v>2500</v>
      </c>
      <c r="E57" s="17">
        <v>1000</v>
      </c>
      <c r="F57" s="71">
        <v>1</v>
      </c>
      <c r="G57" s="133">
        <v>1</v>
      </c>
      <c r="H57" s="41"/>
      <c r="I57" s="41"/>
      <c r="J57" s="41"/>
      <c r="K57" s="41"/>
    </row>
    <row r="58" spans="1:11" ht="27.6" customHeight="1" x14ac:dyDescent="0.25">
      <c r="A58" s="12">
        <v>14</v>
      </c>
      <c r="B58" s="14" t="s">
        <v>1365</v>
      </c>
      <c r="C58" s="17">
        <v>5000</v>
      </c>
      <c r="D58" s="17">
        <v>2500</v>
      </c>
      <c r="E58" s="17">
        <v>1000</v>
      </c>
      <c r="F58" s="71">
        <v>1</v>
      </c>
      <c r="G58" s="133">
        <v>1</v>
      </c>
      <c r="H58" s="41"/>
      <c r="I58" s="41"/>
      <c r="J58" s="41"/>
      <c r="K58" s="41"/>
    </row>
    <row r="59" spans="1:11" ht="42.6" customHeight="1" x14ac:dyDescent="0.25">
      <c r="A59" s="12">
        <v>15</v>
      </c>
      <c r="B59" s="14" t="s">
        <v>1366</v>
      </c>
      <c r="C59" s="17">
        <v>5000</v>
      </c>
      <c r="D59" s="17">
        <v>2500</v>
      </c>
      <c r="E59" s="17">
        <v>1000</v>
      </c>
      <c r="F59" s="71">
        <v>1</v>
      </c>
      <c r="G59" s="133">
        <v>1</v>
      </c>
      <c r="H59" s="41"/>
      <c r="I59" s="41"/>
      <c r="J59" s="41"/>
      <c r="K59" s="41"/>
    </row>
    <row r="60" spans="1:11" ht="27.6" customHeight="1" x14ac:dyDescent="0.25">
      <c r="A60" s="12">
        <v>16</v>
      </c>
      <c r="B60" s="14" t="s">
        <v>1367</v>
      </c>
      <c r="C60" s="22"/>
      <c r="D60" s="22"/>
      <c r="E60" s="22"/>
      <c r="F60" s="92"/>
      <c r="G60" s="151"/>
      <c r="H60" s="41"/>
      <c r="I60" s="41"/>
      <c r="J60" s="41"/>
      <c r="K60" s="41"/>
    </row>
    <row r="61" spans="1:11" ht="27.6" customHeight="1" x14ac:dyDescent="0.25">
      <c r="A61" s="12"/>
      <c r="B61" s="16" t="s">
        <v>1368</v>
      </c>
      <c r="C61" s="17">
        <v>12000</v>
      </c>
      <c r="D61" s="22"/>
      <c r="E61" s="22"/>
      <c r="F61" s="71">
        <v>1</v>
      </c>
      <c r="G61" s="133">
        <v>1</v>
      </c>
      <c r="H61" s="41"/>
      <c r="I61" s="41"/>
      <c r="J61" s="41"/>
      <c r="K61" s="41"/>
    </row>
    <row r="62" spans="1:11" ht="27.6" customHeight="1" x14ac:dyDescent="0.25">
      <c r="A62" s="12"/>
      <c r="B62" s="16" t="s">
        <v>1369</v>
      </c>
      <c r="C62" s="17">
        <v>10000</v>
      </c>
      <c r="D62" s="22"/>
      <c r="E62" s="22"/>
      <c r="F62" s="71">
        <v>1</v>
      </c>
      <c r="G62" s="133">
        <v>1</v>
      </c>
      <c r="H62" s="41"/>
      <c r="I62" s="41"/>
      <c r="J62" s="41"/>
      <c r="K62" s="41"/>
    </row>
    <row r="63" spans="1:11" ht="27.6" customHeight="1" x14ac:dyDescent="0.25">
      <c r="A63" s="13">
        <v>17</v>
      </c>
      <c r="B63" s="14" t="s">
        <v>1370</v>
      </c>
      <c r="C63" s="22"/>
      <c r="D63" s="22"/>
      <c r="E63" s="22"/>
      <c r="F63" s="92"/>
      <c r="G63" s="151"/>
      <c r="H63" s="41"/>
      <c r="I63" s="41"/>
      <c r="J63" s="41"/>
      <c r="K63" s="41"/>
    </row>
    <row r="64" spans="1:11" ht="27.6" customHeight="1" x14ac:dyDescent="0.25">
      <c r="A64" s="13"/>
      <c r="B64" s="16" t="s">
        <v>49</v>
      </c>
      <c r="C64" s="17">
        <v>8000</v>
      </c>
      <c r="D64" s="22"/>
      <c r="E64" s="22"/>
      <c r="F64" s="71">
        <v>1</v>
      </c>
      <c r="G64" s="133">
        <v>1</v>
      </c>
      <c r="H64" s="41"/>
      <c r="I64" s="41"/>
      <c r="J64" s="41"/>
      <c r="K64" s="41"/>
    </row>
    <row r="65" spans="1:11" ht="27.6" customHeight="1" x14ac:dyDescent="0.25">
      <c r="A65" s="13"/>
      <c r="B65" s="16" t="s">
        <v>658</v>
      </c>
      <c r="C65" s="17">
        <v>6000</v>
      </c>
      <c r="D65" s="22"/>
      <c r="E65" s="22"/>
      <c r="F65" s="71">
        <v>1</v>
      </c>
      <c r="G65" s="133">
        <v>1</v>
      </c>
      <c r="H65" s="41"/>
      <c r="I65" s="41"/>
      <c r="J65" s="41"/>
      <c r="K65" s="41"/>
    </row>
    <row r="66" spans="1:11" ht="27.6" customHeight="1" x14ac:dyDescent="0.25">
      <c r="A66" s="13">
        <v>18</v>
      </c>
      <c r="B66" s="14" t="s">
        <v>1371</v>
      </c>
      <c r="C66" s="22"/>
      <c r="D66" s="22"/>
      <c r="E66" s="22"/>
      <c r="F66" s="92"/>
      <c r="G66" s="151"/>
      <c r="H66" s="41"/>
      <c r="I66" s="41"/>
      <c r="J66" s="41"/>
      <c r="K66" s="41"/>
    </row>
    <row r="67" spans="1:11" ht="27.6" customHeight="1" x14ac:dyDescent="0.25">
      <c r="A67" s="13"/>
      <c r="B67" s="16" t="s">
        <v>56</v>
      </c>
      <c r="C67" s="17">
        <v>19000</v>
      </c>
      <c r="D67" s="22"/>
      <c r="E67" s="22"/>
      <c r="F67" s="71">
        <v>1</v>
      </c>
      <c r="G67" s="133">
        <v>1</v>
      </c>
      <c r="H67" s="41"/>
      <c r="I67" s="41"/>
      <c r="J67" s="41"/>
      <c r="K67" s="41"/>
    </row>
    <row r="68" spans="1:11" ht="27.6" customHeight="1" x14ac:dyDescent="0.25">
      <c r="A68" s="13"/>
      <c r="B68" s="16" t="s">
        <v>1372</v>
      </c>
      <c r="C68" s="17">
        <v>15000</v>
      </c>
      <c r="D68" s="22"/>
      <c r="E68" s="22"/>
      <c r="F68" s="71">
        <v>1</v>
      </c>
      <c r="G68" s="133">
        <v>1</v>
      </c>
      <c r="H68" s="41"/>
      <c r="I68" s="41"/>
      <c r="J68" s="41"/>
      <c r="K68" s="41"/>
    </row>
    <row r="69" spans="1:11" ht="27.6" customHeight="1" x14ac:dyDescent="0.25">
      <c r="A69" s="13"/>
      <c r="B69" s="16" t="s">
        <v>49</v>
      </c>
      <c r="C69" s="17">
        <v>17000</v>
      </c>
      <c r="D69" s="22"/>
      <c r="E69" s="22"/>
      <c r="F69" s="71">
        <v>1</v>
      </c>
      <c r="G69" s="133">
        <v>1</v>
      </c>
      <c r="H69" s="41"/>
      <c r="I69" s="41"/>
      <c r="J69" s="41"/>
      <c r="K69" s="41"/>
    </row>
    <row r="70" spans="1:11" ht="27.6" customHeight="1" x14ac:dyDescent="0.25">
      <c r="A70" s="13">
        <v>19</v>
      </c>
      <c r="B70" s="14" t="s">
        <v>1373</v>
      </c>
      <c r="C70" s="26"/>
      <c r="D70" s="22"/>
      <c r="E70" s="22"/>
      <c r="F70" s="92"/>
      <c r="G70" s="151"/>
      <c r="H70" s="41"/>
      <c r="I70" s="41"/>
      <c r="J70" s="41"/>
      <c r="K70" s="41"/>
    </row>
    <row r="71" spans="1:11" ht="27.6" customHeight="1" x14ac:dyDescent="0.25">
      <c r="A71" s="13"/>
      <c r="B71" s="16" t="s">
        <v>1374</v>
      </c>
      <c r="C71" s="17">
        <v>8000</v>
      </c>
      <c r="D71" s="22"/>
      <c r="E71" s="22"/>
      <c r="F71" s="71">
        <v>1</v>
      </c>
      <c r="G71" s="133">
        <v>1</v>
      </c>
      <c r="H71" s="41"/>
      <c r="I71" s="41"/>
      <c r="J71" s="41"/>
      <c r="K71" s="41"/>
    </row>
    <row r="72" spans="1:11" ht="27.6" customHeight="1" x14ac:dyDescent="0.25">
      <c r="A72" s="13"/>
      <c r="B72" s="16" t="s">
        <v>1375</v>
      </c>
      <c r="C72" s="17">
        <v>7800</v>
      </c>
      <c r="D72" s="22"/>
      <c r="E72" s="22"/>
      <c r="F72" s="71">
        <v>1</v>
      </c>
      <c r="G72" s="133">
        <v>1</v>
      </c>
      <c r="H72" s="41"/>
      <c r="I72" s="41"/>
      <c r="J72" s="41"/>
      <c r="K72" s="41"/>
    </row>
    <row r="73" spans="1:11" ht="27.6" customHeight="1" x14ac:dyDescent="0.25">
      <c r="A73" s="13"/>
      <c r="B73" s="16" t="s">
        <v>1376</v>
      </c>
      <c r="C73" s="17">
        <v>6500</v>
      </c>
      <c r="D73" s="22"/>
      <c r="E73" s="22"/>
      <c r="F73" s="71">
        <v>1</v>
      </c>
      <c r="G73" s="133">
        <v>1</v>
      </c>
      <c r="H73" s="41"/>
      <c r="I73" s="41"/>
      <c r="J73" s="41"/>
      <c r="K73" s="41"/>
    </row>
    <row r="74" spans="1:11" ht="27.6" customHeight="1" x14ac:dyDescent="0.25">
      <c r="A74" s="13">
        <v>20</v>
      </c>
      <c r="B74" s="14" t="s">
        <v>1377</v>
      </c>
      <c r="C74" s="26"/>
      <c r="D74" s="22"/>
      <c r="E74" s="22"/>
      <c r="F74" s="92"/>
      <c r="G74" s="151"/>
      <c r="H74" s="41"/>
      <c r="I74" s="41"/>
      <c r="J74" s="41"/>
      <c r="K74" s="41"/>
    </row>
    <row r="75" spans="1:11" ht="27.6" customHeight="1" x14ac:dyDescent="0.25">
      <c r="A75" s="13"/>
      <c r="B75" s="16" t="s">
        <v>1374</v>
      </c>
      <c r="C75" s="17">
        <v>8000</v>
      </c>
      <c r="D75" s="22"/>
      <c r="E75" s="22"/>
      <c r="F75" s="71">
        <v>1</v>
      </c>
      <c r="G75" s="133">
        <v>1</v>
      </c>
      <c r="H75" s="41"/>
      <c r="I75" s="41"/>
      <c r="J75" s="41"/>
      <c r="K75" s="41"/>
    </row>
    <row r="76" spans="1:11" ht="27.6" customHeight="1" x14ac:dyDescent="0.25">
      <c r="A76" s="13"/>
      <c r="B76" s="16" t="s">
        <v>1375</v>
      </c>
      <c r="C76" s="17">
        <v>5000</v>
      </c>
      <c r="D76" s="22"/>
      <c r="E76" s="22"/>
      <c r="F76" s="71">
        <v>1</v>
      </c>
      <c r="G76" s="133">
        <v>1</v>
      </c>
      <c r="H76" s="41"/>
      <c r="I76" s="41"/>
      <c r="J76" s="41"/>
      <c r="K76" s="41"/>
    </row>
    <row r="77" spans="1:11" ht="27.6" customHeight="1" x14ac:dyDescent="0.25">
      <c r="A77" s="13">
        <v>21</v>
      </c>
      <c r="B77" s="14" t="s">
        <v>1378</v>
      </c>
      <c r="C77" s="26"/>
      <c r="D77" s="22"/>
      <c r="E77" s="22"/>
      <c r="F77" s="92"/>
      <c r="G77" s="151"/>
      <c r="H77" s="41"/>
      <c r="I77" s="41"/>
      <c r="J77" s="41"/>
      <c r="K77" s="41"/>
    </row>
    <row r="78" spans="1:11" ht="27.6" customHeight="1" x14ac:dyDescent="0.25">
      <c r="A78" s="13"/>
      <c r="B78" s="16" t="s">
        <v>1379</v>
      </c>
      <c r="C78" s="17">
        <v>8000</v>
      </c>
      <c r="D78" s="22"/>
      <c r="E78" s="22"/>
      <c r="F78" s="71">
        <v>1</v>
      </c>
      <c r="G78" s="133">
        <v>1</v>
      </c>
      <c r="H78" s="41"/>
      <c r="I78" s="41"/>
      <c r="J78" s="41"/>
      <c r="K78" s="41"/>
    </row>
    <row r="79" spans="1:11" ht="27.6" customHeight="1" x14ac:dyDescent="0.25">
      <c r="A79" s="13"/>
      <c r="B79" s="16" t="s">
        <v>1380</v>
      </c>
      <c r="C79" s="17">
        <v>5000</v>
      </c>
      <c r="D79" s="22"/>
      <c r="E79" s="22"/>
      <c r="F79" s="71">
        <v>1</v>
      </c>
      <c r="G79" s="133">
        <v>1</v>
      </c>
      <c r="H79" s="41"/>
      <c r="I79" s="41"/>
      <c r="J79" s="41"/>
      <c r="K79" s="41"/>
    </row>
    <row r="80" spans="1:11" ht="27.6" customHeight="1" x14ac:dyDescent="0.25">
      <c r="A80" s="13">
        <v>22</v>
      </c>
      <c r="B80" s="14" t="s">
        <v>1381</v>
      </c>
      <c r="C80" s="26"/>
      <c r="D80" s="22"/>
      <c r="E80" s="22"/>
      <c r="F80" s="92"/>
      <c r="G80" s="151"/>
      <c r="H80" s="41"/>
      <c r="I80" s="41"/>
      <c r="J80" s="41"/>
      <c r="K80" s="41"/>
    </row>
    <row r="81" spans="1:11" ht="27.6" customHeight="1" x14ac:dyDescent="0.25">
      <c r="A81" s="13"/>
      <c r="B81" s="16" t="s">
        <v>1374</v>
      </c>
      <c r="C81" s="23">
        <v>5000</v>
      </c>
      <c r="D81" s="22"/>
      <c r="E81" s="22"/>
      <c r="F81" s="71">
        <v>1</v>
      </c>
      <c r="G81" s="133">
        <v>1</v>
      </c>
      <c r="H81" s="41"/>
      <c r="I81" s="41"/>
      <c r="J81" s="41"/>
      <c r="K81" s="41"/>
    </row>
    <row r="82" spans="1:11" ht="27.6" customHeight="1" x14ac:dyDescent="0.25">
      <c r="A82" s="13"/>
      <c r="B82" s="16" t="s">
        <v>1375</v>
      </c>
      <c r="C82" s="23">
        <v>4750</v>
      </c>
      <c r="D82" s="22"/>
      <c r="E82" s="22"/>
      <c r="F82" s="71">
        <v>1</v>
      </c>
      <c r="G82" s="133">
        <v>1</v>
      </c>
      <c r="H82" s="41"/>
      <c r="I82" s="41"/>
      <c r="J82" s="41"/>
      <c r="K82" s="41"/>
    </row>
    <row r="83" spans="1:11" ht="27.6" customHeight="1" x14ac:dyDescent="0.25">
      <c r="A83" s="12">
        <v>23</v>
      </c>
      <c r="B83" s="14" t="s">
        <v>1382</v>
      </c>
      <c r="C83" s="17">
        <v>7000</v>
      </c>
      <c r="D83" s="22"/>
      <c r="E83" s="22"/>
      <c r="F83" s="71">
        <v>1</v>
      </c>
      <c r="G83" s="133">
        <v>1</v>
      </c>
      <c r="H83" s="41"/>
      <c r="I83" s="41"/>
      <c r="J83" s="41"/>
      <c r="K83" s="41"/>
    </row>
    <row r="84" spans="1:11" ht="27.6" customHeight="1" x14ac:dyDescent="0.25">
      <c r="A84" s="12">
        <v>24</v>
      </c>
      <c r="B84" s="14" t="s">
        <v>1383</v>
      </c>
      <c r="C84" s="17">
        <v>7000</v>
      </c>
      <c r="D84" s="22"/>
      <c r="E84" s="22"/>
      <c r="F84" s="71">
        <v>1</v>
      </c>
      <c r="G84" s="133">
        <v>1</v>
      </c>
      <c r="H84" s="41"/>
      <c r="I84" s="41"/>
      <c r="J84" s="41"/>
      <c r="K84" s="41"/>
    </row>
    <row r="85" spans="1:11" ht="27.6" customHeight="1" x14ac:dyDescent="0.25">
      <c r="A85" s="12">
        <v>25</v>
      </c>
      <c r="B85" s="2" t="s">
        <v>77</v>
      </c>
      <c r="C85" s="22"/>
      <c r="D85" s="22"/>
      <c r="E85" s="22"/>
      <c r="F85" s="92"/>
      <c r="G85" s="151"/>
      <c r="H85" s="41"/>
      <c r="I85" s="41"/>
      <c r="J85" s="41"/>
      <c r="K85" s="41"/>
    </row>
    <row r="86" spans="1:11" ht="27.6" customHeight="1" x14ac:dyDescent="0.25">
      <c r="A86" s="12"/>
      <c r="B86" s="4" t="s">
        <v>78</v>
      </c>
      <c r="C86" s="17">
        <v>3000</v>
      </c>
      <c r="D86" s="22"/>
      <c r="E86" s="22"/>
      <c r="F86" s="71">
        <v>1</v>
      </c>
      <c r="G86" s="133">
        <v>1.1000000000000001</v>
      </c>
      <c r="H86" s="41"/>
      <c r="I86" s="41"/>
      <c r="J86" s="41"/>
      <c r="K86" s="41"/>
    </row>
    <row r="87" spans="1:11" ht="27.6" customHeight="1" x14ac:dyDescent="0.25">
      <c r="A87" s="12"/>
      <c r="B87" s="4" t="s">
        <v>539</v>
      </c>
      <c r="C87" s="17">
        <v>2000</v>
      </c>
      <c r="D87" s="22"/>
      <c r="E87" s="22"/>
      <c r="F87" s="71">
        <v>1</v>
      </c>
      <c r="G87" s="133">
        <v>1.1000000000000001</v>
      </c>
      <c r="H87" s="41"/>
      <c r="I87" s="41"/>
      <c r="J87" s="41"/>
      <c r="K87" s="41"/>
    </row>
    <row r="88" spans="1:11" ht="27.6" customHeight="1" x14ac:dyDescent="0.25">
      <c r="A88" s="12"/>
      <c r="B88" s="4" t="s">
        <v>80</v>
      </c>
      <c r="C88" s="17">
        <v>1000</v>
      </c>
      <c r="D88" s="22"/>
      <c r="E88" s="22"/>
      <c r="F88" s="71">
        <v>1</v>
      </c>
      <c r="G88" s="133">
        <v>1.1000000000000001</v>
      </c>
      <c r="H88" s="41"/>
      <c r="I88" s="41"/>
      <c r="J88" s="41"/>
      <c r="K88" s="41"/>
    </row>
  </sheetData>
  <autoFilter ref="A3:K3" xr:uid="{00000000-0009-0000-0000-000018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L46"/>
  <sheetViews>
    <sheetView tabSelected="1" topLeftCell="A25" zoomScale="70" zoomScaleNormal="70" workbookViewId="0">
      <selection activeCell="T10" sqref="T10"/>
    </sheetView>
  </sheetViews>
  <sheetFormatPr defaultRowHeight="16.5" x14ac:dyDescent="0.25"/>
  <cols>
    <col min="2" max="2" width="58.25" customWidth="1"/>
    <col min="3" max="5" width="9.5" hidden="1" customWidth="1"/>
    <col min="6" max="6" width="17.125" style="28" hidden="1" customWidth="1"/>
    <col min="7" max="7" width="17.125" style="28" customWidth="1"/>
    <col min="8" max="8" width="17.125" style="305" hidden="1" customWidth="1"/>
    <col min="9" max="10" width="17.125" style="306" hidden="1" customWidth="1"/>
    <col min="11" max="11" width="12.25" style="306" hidden="1" customWidth="1"/>
  </cols>
  <sheetData>
    <row r="1" spans="1:11" ht="28.15" customHeight="1" x14ac:dyDescent="0.25">
      <c r="A1" s="100" t="s">
        <v>1282</v>
      </c>
      <c r="F1" s="73"/>
      <c r="G1" s="73"/>
      <c r="H1" s="301"/>
      <c r="I1" s="201"/>
      <c r="J1" s="201"/>
      <c r="K1" s="201"/>
    </row>
    <row r="2" spans="1:11" ht="27" customHeight="1" x14ac:dyDescent="0.2">
      <c r="A2" s="393" t="s">
        <v>0</v>
      </c>
      <c r="B2" s="394" t="s">
        <v>1</v>
      </c>
      <c r="C2" s="349" t="s">
        <v>2846</v>
      </c>
      <c r="D2" s="349"/>
      <c r="E2" s="349"/>
      <c r="F2" s="349" t="s">
        <v>2839</v>
      </c>
      <c r="G2" s="349" t="s">
        <v>2843</v>
      </c>
      <c r="H2" s="398" t="s">
        <v>2851</v>
      </c>
      <c r="I2" s="397" t="s">
        <v>2840</v>
      </c>
      <c r="J2" s="399" t="s">
        <v>2841</v>
      </c>
      <c r="K2" s="397" t="s">
        <v>2850</v>
      </c>
    </row>
    <row r="3" spans="1:11" ht="27" customHeight="1" x14ac:dyDescent="0.2">
      <c r="A3" s="393"/>
      <c r="B3" s="394"/>
      <c r="C3" s="67" t="s">
        <v>3</v>
      </c>
      <c r="D3" s="67" t="s">
        <v>4</v>
      </c>
      <c r="E3" s="67" t="s">
        <v>5</v>
      </c>
      <c r="F3" s="349"/>
      <c r="G3" s="349"/>
      <c r="H3" s="398"/>
      <c r="I3" s="397"/>
      <c r="J3" s="399"/>
      <c r="K3" s="397"/>
    </row>
    <row r="4" spans="1:11" ht="25.15" customHeight="1" x14ac:dyDescent="0.25">
      <c r="A4" s="67">
        <v>1</v>
      </c>
      <c r="B4" s="2" t="s">
        <v>338</v>
      </c>
      <c r="C4" s="3"/>
      <c r="D4" s="3"/>
      <c r="E4" s="3"/>
      <c r="F4" s="36"/>
      <c r="G4" s="36"/>
      <c r="H4" s="216"/>
      <c r="I4" s="199"/>
      <c r="J4" s="199"/>
      <c r="K4" s="302"/>
    </row>
    <row r="5" spans="1:11" ht="25.15" customHeight="1" x14ac:dyDescent="0.25">
      <c r="A5" s="3"/>
      <c r="B5" s="4" t="s">
        <v>1283</v>
      </c>
      <c r="C5" s="5">
        <v>13000</v>
      </c>
      <c r="D5" s="5">
        <v>6500</v>
      </c>
      <c r="E5" s="5">
        <v>3000</v>
      </c>
      <c r="F5" s="71">
        <v>1.1000000000000001</v>
      </c>
      <c r="G5" s="133">
        <v>1.1000000000000001</v>
      </c>
      <c r="H5" s="216"/>
      <c r="I5" s="198"/>
      <c r="J5" s="198"/>
      <c r="K5" s="198"/>
    </row>
    <row r="6" spans="1:11" ht="25.15" customHeight="1" x14ac:dyDescent="0.25">
      <c r="A6" s="3"/>
      <c r="B6" s="4" t="s">
        <v>1284</v>
      </c>
      <c r="C6" s="5">
        <v>16000</v>
      </c>
      <c r="D6" s="5">
        <v>8100</v>
      </c>
      <c r="E6" s="5">
        <v>4300</v>
      </c>
      <c r="F6" s="71">
        <v>1.1000000000000001</v>
      </c>
      <c r="G6" s="133">
        <v>1.1000000000000001</v>
      </c>
      <c r="H6" s="216"/>
      <c r="I6" s="199"/>
      <c r="J6" s="199"/>
      <c r="K6" s="199"/>
    </row>
    <row r="7" spans="1:11" ht="25.15" customHeight="1" x14ac:dyDescent="0.25">
      <c r="A7" s="3"/>
      <c r="B7" s="4" t="s">
        <v>1285</v>
      </c>
      <c r="C7" s="5">
        <v>15000</v>
      </c>
      <c r="D7" s="5">
        <v>7500</v>
      </c>
      <c r="E7" s="5">
        <v>3800</v>
      </c>
      <c r="F7" s="71">
        <v>1.1000000000000001</v>
      </c>
      <c r="G7" s="133">
        <v>1.1000000000000001</v>
      </c>
      <c r="H7" s="216"/>
      <c r="I7" s="198"/>
      <c r="J7" s="198"/>
      <c r="K7" s="198"/>
    </row>
    <row r="8" spans="1:11" ht="25.15" customHeight="1" x14ac:dyDescent="0.25">
      <c r="A8" s="3"/>
      <c r="B8" s="4" t="s">
        <v>1286</v>
      </c>
      <c r="C8" s="5">
        <v>15000</v>
      </c>
      <c r="D8" s="5">
        <v>7500</v>
      </c>
      <c r="E8" s="5">
        <v>3500</v>
      </c>
      <c r="F8" s="71">
        <v>1.1000000000000001</v>
      </c>
      <c r="G8" s="133">
        <v>1.1000000000000001</v>
      </c>
      <c r="H8" s="216"/>
      <c r="I8" s="198"/>
      <c r="J8" s="198"/>
      <c r="K8" s="198"/>
    </row>
    <row r="9" spans="1:11" ht="25.15" customHeight="1" x14ac:dyDescent="0.25">
      <c r="A9" s="67">
        <v>2</v>
      </c>
      <c r="B9" s="2" t="s">
        <v>6</v>
      </c>
      <c r="C9" s="3"/>
      <c r="D9" s="3"/>
      <c r="E9" s="3"/>
      <c r="F9" s="71"/>
      <c r="G9" s="133"/>
      <c r="H9" s="216"/>
      <c r="I9" s="199"/>
      <c r="J9" s="199"/>
      <c r="K9" s="199"/>
    </row>
    <row r="10" spans="1:11" ht="25.15" customHeight="1" x14ac:dyDescent="0.25">
      <c r="A10" s="3"/>
      <c r="B10" s="4" t="s">
        <v>1287</v>
      </c>
      <c r="C10" s="5">
        <v>15000</v>
      </c>
      <c r="D10" s="5">
        <v>7500</v>
      </c>
      <c r="E10" s="5">
        <v>4000</v>
      </c>
      <c r="F10" s="71">
        <v>1.2</v>
      </c>
      <c r="G10" s="133">
        <v>1.2</v>
      </c>
      <c r="H10" s="216"/>
      <c r="I10" s="198"/>
      <c r="J10" s="198"/>
      <c r="K10" s="198"/>
    </row>
    <row r="11" spans="1:11" ht="25.15" customHeight="1" x14ac:dyDescent="0.25">
      <c r="A11" s="3"/>
      <c r="B11" s="4" t="s">
        <v>1288</v>
      </c>
      <c r="C11" s="5">
        <v>15000</v>
      </c>
      <c r="D11" s="5">
        <v>7500</v>
      </c>
      <c r="E11" s="5">
        <v>4000</v>
      </c>
      <c r="F11" s="71">
        <v>1.2</v>
      </c>
      <c r="G11" s="133">
        <v>1.2</v>
      </c>
      <c r="H11" s="216"/>
      <c r="I11" s="198"/>
      <c r="J11" s="198"/>
      <c r="K11" s="198"/>
    </row>
    <row r="12" spans="1:11" ht="25.15" customHeight="1" x14ac:dyDescent="0.25">
      <c r="A12" s="3"/>
      <c r="B12" s="4" t="s">
        <v>1289</v>
      </c>
      <c r="C12" s="5">
        <v>12000</v>
      </c>
      <c r="D12" s="5">
        <v>6000</v>
      </c>
      <c r="E12" s="5">
        <v>3300</v>
      </c>
      <c r="F12" s="71">
        <v>1.2</v>
      </c>
      <c r="G12" s="133">
        <v>1.2</v>
      </c>
      <c r="H12" s="216"/>
      <c r="I12" s="198"/>
      <c r="J12" s="198"/>
      <c r="K12" s="198"/>
    </row>
    <row r="13" spans="1:11" ht="25.15" customHeight="1" x14ac:dyDescent="0.25">
      <c r="A13" s="67">
        <v>3</v>
      </c>
      <c r="B13" s="2" t="s">
        <v>1290</v>
      </c>
      <c r="C13" s="3"/>
      <c r="D13" s="3"/>
      <c r="E13" s="3"/>
      <c r="F13" s="71"/>
      <c r="G13" s="133"/>
      <c r="H13" s="216"/>
      <c r="I13" s="198"/>
      <c r="J13" s="198"/>
      <c r="K13" s="198"/>
    </row>
    <row r="14" spans="1:11" ht="25.15" customHeight="1" x14ac:dyDescent="0.25">
      <c r="A14" s="3"/>
      <c r="B14" s="4" t="s">
        <v>1291</v>
      </c>
      <c r="C14" s="5">
        <v>10000</v>
      </c>
      <c r="D14" s="5">
        <v>5000</v>
      </c>
      <c r="E14" s="5">
        <v>2500</v>
      </c>
      <c r="F14" s="71">
        <v>1.2</v>
      </c>
      <c r="G14" s="133">
        <v>1.2</v>
      </c>
      <c r="H14" s="216">
        <f>14500/C14</f>
        <v>1.45</v>
      </c>
      <c r="I14" s="199"/>
      <c r="J14" s="199" t="s">
        <v>2908</v>
      </c>
      <c r="K14" s="199"/>
    </row>
    <row r="15" spans="1:11" ht="25.15" customHeight="1" x14ac:dyDescent="0.25">
      <c r="A15" s="3"/>
      <c r="B15" s="4" t="s">
        <v>1292</v>
      </c>
      <c r="C15" s="5">
        <v>9500</v>
      </c>
      <c r="D15" s="5">
        <v>4300</v>
      </c>
      <c r="E15" s="5">
        <v>2900</v>
      </c>
      <c r="F15" s="71">
        <v>1.2</v>
      </c>
      <c r="G15" s="133">
        <v>1.2</v>
      </c>
      <c r="H15" s="216"/>
      <c r="I15" s="198"/>
      <c r="J15" s="198"/>
      <c r="K15" s="198"/>
    </row>
    <row r="16" spans="1:11" ht="25.15" customHeight="1" x14ac:dyDescent="0.25">
      <c r="A16" s="3"/>
      <c r="B16" s="4" t="s">
        <v>1293</v>
      </c>
      <c r="C16" s="5">
        <v>8000</v>
      </c>
      <c r="D16" s="5">
        <v>4000</v>
      </c>
      <c r="E16" s="5">
        <v>2400</v>
      </c>
      <c r="F16" s="71">
        <v>1.2</v>
      </c>
      <c r="G16" s="133">
        <v>1.2</v>
      </c>
      <c r="H16" s="216"/>
      <c r="I16" s="198"/>
      <c r="J16" s="198"/>
      <c r="K16" s="198"/>
    </row>
    <row r="17" spans="1:11" ht="25.15" customHeight="1" x14ac:dyDescent="0.25">
      <c r="A17" s="67">
        <v>4</v>
      </c>
      <c r="B17" s="2" t="s">
        <v>1258</v>
      </c>
      <c r="C17" s="3"/>
      <c r="D17" s="3"/>
      <c r="E17" s="3"/>
      <c r="F17" s="71"/>
      <c r="G17" s="133"/>
      <c r="H17" s="216"/>
      <c r="I17" s="198"/>
      <c r="J17" s="198"/>
      <c r="K17" s="198"/>
    </row>
    <row r="18" spans="1:11" ht="25.15" customHeight="1" x14ac:dyDescent="0.25">
      <c r="A18" s="3"/>
      <c r="B18" s="4" t="s">
        <v>1294</v>
      </c>
      <c r="C18" s="5">
        <v>7000</v>
      </c>
      <c r="D18" s="5">
        <v>3600</v>
      </c>
      <c r="E18" s="5">
        <v>2400</v>
      </c>
      <c r="F18" s="71">
        <v>1.2</v>
      </c>
      <c r="G18" s="133">
        <v>1.2</v>
      </c>
      <c r="H18" s="216"/>
      <c r="I18" s="198"/>
      <c r="J18" s="198"/>
      <c r="K18" s="198"/>
    </row>
    <row r="19" spans="1:11" ht="25.15" customHeight="1" x14ac:dyDescent="0.25">
      <c r="A19" s="67">
        <v>5</v>
      </c>
      <c r="B19" s="2" t="s">
        <v>1295</v>
      </c>
      <c r="C19" s="3"/>
      <c r="D19" s="3"/>
      <c r="E19" s="3"/>
      <c r="F19" s="71"/>
      <c r="G19" s="133"/>
      <c r="H19" s="216"/>
      <c r="I19" s="198"/>
      <c r="J19" s="198"/>
      <c r="K19" s="198"/>
    </row>
    <row r="20" spans="1:11" ht="39.6" customHeight="1" x14ac:dyDescent="0.25">
      <c r="A20" s="3"/>
      <c r="B20" s="4" t="s">
        <v>1296</v>
      </c>
      <c r="C20" s="5">
        <v>8000</v>
      </c>
      <c r="D20" s="5">
        <v>4000</v>
      </c>
      <c r="E20" s="5">
        <v>2400</v>
      </c>
      <c r="F20" s="71">
        <v>1.2</v>
      </c>
      <c r="G20" s="133">
        <v>1.2</v>
      </c>
      <c r="H20" s="216"/>
      <c r="I20" s="199"/>
      <c r="J20" s="199"/>
      <c r="K20" s="199"/>
    </row>
    <row r="21" spans="1:11" ht="39.6" customHeight="1" x14ac:dyDescent="0.25">
      <c r="A21" s="3"/>
      <c r="B21" s="4" t="s">
        <v>1297</v>
      </c>
      <c r="C21" s="5">
        <v>8000</v>
      </c>
      <c r="D21" s="5">
        <v>4000</v>
      </c>
      <c r="E21" s="5">
        <v>2400</v>
      </c>
      <c r="F21" s="71">
        <v>1.2</v>
      </c>
      <c r="G21" s="133">
        <v>1.2</v>
      </c>
      <c r="H21" s="216"/>
      <c r="I21" s="198"/>
      <c r="J21" s="198"/>
      <c r="K21" s="198"/>
    </row>
    <row r="22" spans="1:11" ht="39.6" customHeight="1" x14ac:dyDescent="0.25">
      <c r="A22" s="3"/>
      <c r="B22" s="4" t="s">
        <v>1298</v>
      </c>
      <c r="C22" s="5">
        <v>8000</v>
      </c>
      <c r="D22" s="5">
        <v>4000</v>
      </c>
      <c r="E22" s="5">
        <v>2400</v>
      </c>
      <c r="F22" s="71">
        <v>1.2</v>
      </c>
      <c r="G22" s="133">
        <v>1.2</v>
      </c>
      <c r="H22" s="216"/>
      <c r="I22" s="198"/>
      <c r="J22" s="198"/>
      <c r="K22" s="198"/>
    </row>
    <row r="23" spans="1:11" ht="25.15" customHeight="1" x14ac:dyDescent="0.25">
      <c r="A23" s="3"/>
      <c r="B23" s="4" t="s">
        <v>1299</v>
      </c>
      <c r="C23" s="5">
        <v>6000</v>
      </c>
      <c r="D23" s="5">
        <v>3000</v>
      </c>
      <c r="E23" s="5">
        <v>1800</v>
      </c>
      <c r="F23" s="71">
        <v>1.2</v>
      </c>
      <c r="G23" s="133">
        <v>1.2</v>
      </c>
      <c r="H23" s="216"/>
      <c r="I23" s="198"/>
      <c r="J23" s="198"/>
      <c r="K23" s="198"/>
    </row>
    <row r="24" spans="1:11" ht="25.15" customHeight="1" x14ac:dyDescent="0.25">
      <c r="A24" s="67">
        <v>6</v>
      </c>
      <c r="B24" s="2" t="s">
        <v>29</v>
      </c>
      <c r="C24" s="3"/>
      <c r="D24" s="3"/>
      <c r="E24" s="3"/>
      <c r="F24" s="71"/>
      <c r="G24" s="133"/>
      <c r="H24" s="216"/>
      <c r="I24" s="198"/>
      <c r="J24" s="198"/>
      <c r="K24" s="198"/>
    </row>
    <row r="25" spans="1:11" ht="39.6" customHeight="1" x14ac:dyDescent="0.25">
      <c r="A25" s="3"/>
      <c r="B25" s="4" t="s">
        <v>1300</v>
      </c>
      <c r="C25" s="5">
        <v>7000</v>
      </c>
      <c r="D25" s="5">
        <v>3500</v>
      </c>
      <c r="E25" s="5">
        <v>2000</v>
      </c>
      <c r="F25" s="71">
        <v>1.2</v>
      </c>
      <c r="G25" s="133">
        <v>1.2</v>
      </c>
      <c r="H25" s="216"/>
      <c r="I25" s="199"/>
      <c r="J25" s="199"/>
      <c r="K25" s="199"/>
    </row>
    <row r="26" spans="1:11" ht="25.15" customHeight="1" x14ac:dyDescent="0.25">
      <c r="A26" s="3"/>
      <c r="B26" s="4" t="s">
        <v>1301</v>
      </c>
      <c r="C26" s="5">
        <v>8200</v>
      </c>
      <c r="D26" s="5">
        <v>4100</v>
      </c>
      <c r="E26" s="5">
        <v>2400</v>
      </c>
      <c r="F26" s="71">
        <v>1.2</v>
      </c>
      <c r="G26" s="133">
        <v>1.2</v>
      </c>
      <c r="H26" s="216">
        <f>9000/C26</f>
        <v>1.0975609756097562</v>
      </c>
      <c r="I26" s="198"/>
      <c r="J26" s="199" t="s">
        <v>2908</v>
      </c>
      <c r="K26" s="198"/>
    </row>
    <row r="27" spans="1:11" ht="25.15" customHeight="1" x14ac:dyDescent="0.25">
      <c r="A27" s="3"/>
      <c r="B27" s="4" t="s">
        <v>1302</v>
      </c>
      <c r="C27" s="5">
        <v>7000</v>
      </c>
      <c r="D27" s="5">
        <v>3600</v>
      </c>
      <c r="E27" s="5">
        <v>2400</v>
      </c>
      <c r="F27" s="71">
        <v>1.2</v>
      </c>
      <c r="G27" s="133">
        <v>1.2</v>
      </c>
      <c r="H27" s="216"/>
      <c r="I27" s="198"/>
      <c r="J27" s="198"/>
      <c r="K27" s="198"/>
    </row>
    <row r="28" spans="1:11" ht="25.15" customHeight="1" x14ac:dyDescent="0.25">
      <c r="A28" s="3"/>
      <c r="B28" s="4" t="s">
        <v>1303</v>
      </c>
      <c r="C28" s="5">
        <v>6000</v>
      </c>
      <c r="D28" s="5">
        <v>3000</v>
      </c>
      <c r="E28" s="5">
        <v>1500</v>
      </c>
      <c r="F28" s="71">
        <v>1.2</v>
      </c>
      <c r="G28" s="133">
        <v>1.2</v>
      </c>
      <c r="H28" s="216"/>
      <c r="I28" s="198"/>
      <c r="J28" s="198"/>
      <c r="K28" s="198"/>
    </row>
    <row r="29" spans="1:11" ht="25.15" customHeight="1" x14ac:dyDescent="0.25">
      <c r="A29" s="67">
        <v>7</v>
      </c>
      <c r="B29" s="2" t="s">
        <v>749</v>
      </c>
      <c r="C29" s="3"/>
      <c r="D29" s="3"/>
      <c r="E29" s="3"/>
      <c r="F29" s="71"/>
      <c r="G29" s="133"/>
      <c r="H29" s="216"/>
      <c r="I29" s="198"/>
      <c r="J29" s="198"/>
      <c r="K29" s="198"/>
    </row>
    <row r="30" spans="1:11" ht="25.15" customHeight="1" x14ac:dyDescent="0.25">
      <c r="A30" s="3"/>
      <c r="B30" s="4" t="s">
        <v>1304</v>
      </c>
      <c r="C30" s="5">
        <v>4000</v>
      </c>
      <c r="D30" s="5">
        <v>2000</v>
      </c>
      <c r="E30" s="5">
        <v>1200</v>
      </c>
      <c r="F30" s="71">
        <v>1.2</v>
      </c>
      <c r="G30" s="133">
        <v>1.2</v>
      </c>
      <c r="H30" s="216"/>
      <c r="I30" s="198"/>
      <c r="J30" s="198"/>
      <c r="K30" s="198"/>
    </row>
    <row r="31" spans="1:11" ht="25.15" customHeight="1" x14ac:dyDescent="0.25">
      <c r="A31" s="3"/>
      <c r="B31" s="4" t="s">
        <v>1305</v>
      </c>
      <c r="C31" s="5">
        <v>7000</v>
      </c>
      <c r="D31" s="5">
        <v>3600</v>
      </c>
      <c r="E31" s="5">
        <v>2400</v>
      </c>
      <c r="F31" s="71">
        <v>1.2</v>
      </c>
      <c r="G31" s="133">
        <v>1.2</v>
      </c>
      <c r="H31" s="216"/>
      <c r="I31" s="198"/>
      <c r="J31" s="198"/>
      <c r="K31" s="198"/>
    </row>
    <row r="32" spans="1:11" ht="25.15" customHeight="1" x14ac:dyDescent="0.25">
      <c r="A32" s="3"/>
      <c r="B32" s="4" t="s">
        <v>1306</v>
      </c>
      <c r="C32" s="5">
        <v>5000</v>
      </c>
      <c r="D32" s="5">
        <v>2500</v>
      </c>
      <c r="E32" s="5">
        <v>1300</v>
      </c>
      <c r="F32" s="71">
        <v>1.2</v>
      </c>
      <c r="G32" s="133">
        <v>1.2</v>
      </c>
      <c r="H32" s="216"/>
      <c r="I32" s="198"/>
      <c r="J32" s="198"/>
      <c r="K32" s="198"/>
    </row>
    <row r="33" spans="1:11" ht="25.15" customHeight="1" x14ac:dyDescent="0.25">
      <c r="A33" s="3"/>
      <c r="B33" s="4" t="s">
        <v>1307</v>
      </c>
      <c r="C33" s="5">
        <v>7000</v>
      </c>
      <c r="D33" s="5">
        <v>3600</v>
      </c>
      <c r="E33" s="5">
        <v>2400</v>
      </c>
      <c r="F33" s="71">
        <v>1.2</v>
      </c>
      <c r="G33" s="133">
        <v>1.2</v>
      </c>
      <c r="H33" s="216">
        <v>1</v>
      </c>
      <c r="I33" s="198"/>
      <c r="J33" s="199" t="s">
        <v>2908</v>
      </c>
      <c r="K33" s="198"/>
    </row>
    <row r="34" spans="1:11" ht="25.15" customHeight="1" x14ac:dyDescent="0.25">
      <c r="A34" s="3"/>
      <c r="B34" s="4" t="s">
        <v>1308</v>
      </c>
      <c r="C34" s="5">
        <v>5000</v>
      </c>
      <c r="D34" s="5">
        <v>2500</v>
      </c>
      <c r="E34" s="5">
        <v>1000</v>
      </c>
      <c r="F34" s="71">
        <v>1.2</v>
      </c>
      <c r="G34" s="133">
        <v>1.2</v>
      </c>
      <c r="H34" s="216"/>
      <c r="I34" s="198"/>
      <c r="J34" s="198"/>
      <c r="K34" s="198"/>
    </row>
    <row r="35" spans="1:11" ht="25.15" customHeight="1" x14ac:dyDescent="0.25">
      <c r="A35" s="3"/>
      <c r="B35" s="4" t="s">
        <v>1309</v>
      </c>
      <c r="C35" s="5">
        <v>5000</v>
      </c>
      <c r="D35" s="5">
        <v>2500</v>
      </c>
      <c r="E35" s="5">
        <v>1000</v>
      </c>
      <c r="F35" s="71">
        <v>1.2</v>
      </c>
      <c r="G35" s="133">
        <v>1.2</v>
      </c>
      <c r="H35" s="216"/>
      <c r="I35" s="198"/>
      <c r="J35" s="198"/>
      <c r="K35" s="198"/>
    </row>
    <row r="36" spans="1:11" ht="39.6" customHeight="1" x14ac:dyDescent="0.25">
      <c r="A36" s="67">
        <v>8</v>
      </c>
      <c r="B36" s="2" t="s">
        <v>1310</v>
      </c>
      <c r="C36" s="3"/>
      <c r="D36" s="3"/>
      <c r="E36" s="3"/>
      <c r="F36" s="71"/>
      <c r="G36" s="133"/>
      <c r="H36" s="216"/>
      <c r="I36" s="198"/>
      <c r="J36" s="198"/>
      <c r="K36" s="198"/>
    </row>
    <row r="37" spans="1:11" ht="25.15" customHeight="1" x14ac:dyDescent="0.25">
      <c r="A37" s="3"/>
      <c r="B37" s="4" t="s">
        <v>1311</v>
      </c>
      <c r="C37" s="5">
        <v>7000</v>
      </c>
      <c r="D37" s="5">
        <v>3600</v>
      </c>
      <c r="E37" s="5">
        <v>2400</v>
      </c>
      <c r="F37" s="71">
        <v>1.2</v>
      </c>
      <c r="G37" s="133">
        <v>1.2</v>
      </c>
      <c r="H37" s="216"/>
      <c r="I37" s="198"/>
      <c r="J37" s="198"/>
      <c r="K37" s="198"/>
    </row>
    <row r="38" spans="1:11" ht="25.15" customHeight="1" x14ac:dyDescent="0.25">
      <c r="A38" s="3"/>
      <c r="B38" s="4" t="s">
        <v>1312</v>
      </c>
      <c r="C38" s="5">
        <v>6000</v>
      </c>
      <c r="D38" s="5">
        <v>3000</v>
      </c>
      <c r="E38" s="5">
        <v>2000</v>
      </c>
      <c r="F38" s="71">
        <v>1.2</v>
      </c>
      <c r="G38" s="133">
        <v>1.2</v>
      </c>
      <c r="H38" s="216"/>
      <c r="I38" s="198"/>
      <c r="J38" s="198"/>
      <c r="K38" s="198"/>
    </row>
    <row r="39" spans="1:11" ht="25.15" customHeight="1" x14ac:dyDescent="0.25">
      <c r="A39" s="67">
        <v>9</v>
      </c>
      <c r="B39" s="2" t="s">
        <v>558</v>
      </c>
      <c r="C39" s="3"/>
      <c r="D39" s="3"/>
      <c r="E39" s="3"/>
      <c r="F39" s="71"/>
      <c r="G39" s="133"/>
      <c r="H39" s="216"/>
      <c r="I39" s="198"/>
      <c r="J39" s="198"/>
      <c r="K39" s="198"/>
    </row>
    <row r="40" spans="1:11" ht="25.15" customHeight="1" x14ac:dyDescent="0.25">
      <c r="A40" s="3"/>
      <c r="B40" s="4" t="s">
        <v>56</v>
      </c>
      <c r="C40" s="5">
        <v>10000</v>
      </c>
      <c r="D40" s="3"/>
      <c r="E40" s="3"/>
      <c r="F40" s="71">
        <v>1.2</v>
      </c>
      <c r="G40" s="133">
        <v>1.2</v>
      </c>
      <c r="H40" s="303"/>
      <c r="I40" s="304"/>
      <c r="J40" s="304"/>
      <c r="K40" s="304"/>
    </row>
    <row r="41" spans="1:11" ht="25.15" customHeight="1" x14ac:dyDescent="0.25">
      <c r="A41" s="3"/>
      <c r="B41" s="4" t="s">
        <v>1313</v>
      </c>
      <c r="C41" s="5">
        <v>9000</v>
      </c>
      <c r="D41" s="3"/>
      <c r="E41" s="3"/>
      <c r="F41" s="71">
        <v>1.2</v>
      </c>
      <c r="G41" s="133">
        <v>1.2</v>
      </c>
      <c r="H41" s="303"/>
      <c r="I41" s="304"/>
      <c r="J41" s="304"/>
      <c r="K41" s="304"/>
    </row>
    <row r="42" spans="1:11" ht="25.15" customHeight="1" x14ac:dyDescent="0.25">
      <c r="A42" s="3"/>
      <c r="B42" s="4" t="s">
        <v>181</v>
      </c>
      <c r="C42" s="5">
        <v>8000</v>
      </c>
      <c r="D42" s="3"/>
      <c r="E42" s="3"/>
      <c r="F42" s="71">
        <v>1.2</v>
      </c>
      <c r="G42" s="133">
        <v>1.2</v>
      </c>
      <c r="H42" s="303"/>
      <c r="I42" s="304"/>
      <c r="J42" s="304"/>
      <c r="K42" s="304"/>
    </row>
    <row r="43" spans="1:11" ht="25.15" customHeight="1" x14ac:dyDescent="0.25">
      <c r="A43" s="67">
        <v>10</v>
      </c>
      <c r="B43" s="2" t="s">
        <v>77</v>
      </c>
      <c r="C43" s="3"/>
      <c r="D43" s="3"/>
      <c r="E43" s="3"/>
      <c r="F43" s="71"/>
      <c r="G43" s="133"/>
      <c r="H43" s="303"/>
      <c r="I43" s="304"/>
      <c r="J43" s="304"/>
      <c r="K43" s="304"/>
    </row>
    <row r="44" spans="1:11" ht="25.15" customHeight="1" x14ac:dyDescent="0.25">
      <c r="A44" s="3"/>
      <c r="B44" s="4" t="s">
        <v>78</v>
      </c>
      <c r="C44" s="17">
        <v>3000</v>
      </c>
      <c r="D44" s="3"/>
      <c r="E44" s="3"/>
      <c r="F44" s="71">
        <v>1.2</v>
      </c>
      <c r="G44" s="133">
        <v>1.2</v>
      </c>
      <c r="H44" s="303">
        <f>5000/C44</f>
        <v>1.6666666666666667</v>
      </c>
      <c r="I44" s="304"/>
      <c r="J44" s="304" t="s">
        <v>2908</v>
      </c>
      <c r="K44" s="304"/>
    </row>
    <row r="45" spans="1:11" ht="25.15" customHeight="1" x14ac:dyDescent="0.25">
      <c r="A45" s="3"/>
      <c r="B45" s="4" t="s">
        <v>539</v>
      </c>
      <c r="C45" s="17">
        <v>2000</v>
      </c>
      <c r="D45" s="3"/>
      <c r="E45" s="3"/>
      <c r="F45" s="71">
        <v>1.2</v>
      </c>
      <c r="G45" s="133">
        <v>1.2</v>
      </c>
      <c r="H45" s="303">
        <f>3100/C45</f>
        <v>1.55</v>
      </c>
      <c r="I45" s="304"/>
      <c r="J45" s="304" t="s">
        <v>2908</v>
      </c>
      <c r="K45" s="304"/>
    </row>
    <row r="46" spans="1:11" ht="25.15" customHeight="1" x14ac:dyDescent="0.25">
      <c r="A46" s="3"/>
      <c r="B46" s="4" t="s">
        <v>80</v>
      </c>
      <c r="C46" s="17">
        <v>1000</v>
      </c>
      <c r="D46" s="3"/>
      <c r="E46" s="3"/>
      <c r="F46" s="71">
        <v>1.2</v>
      </c>
      <c r="G46" s="133">
        <v>1.2</v>
      </c>
      <c r="H46" s="303"/>
      <c r="I46" s="304"/>
      <c r="J46" s="304"/>
      <c r="K46" s="304"/>
    </row>
  </sheetData>
  <autoFilter ref="A4:K46" xr:uid="{00000000-0009-0000-0000-000019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L41"/>
  <sheetViews>
    <sheetView tabSelected="1" topLeftCell="A19" zoomScale="70" zoomScaleNormal="70" workbookViewId="0">
      <selection activeCell="T10" sqref="T10"/>
    </sheetView>
  </sheetViews>
  <sheetFormatPr defaultRowHeight="14.25" x14ac:dyDescent="0.2"/>
  <cols>
    <col min="2" max="2" width="55.875" customWidth="1"/>
    <col min="3" max="5" width="9.375" hidden="1" customWidth="1"/>
    <col min="6" max="6" width="17.125" style="28" hidden="1" customWidth="1"/>
    <col min="7" max="7" width="17.125" style="154" customWidth="1"/>
    <col min="8" max="10" width="17.125" style="28" hidden="1" customWidth="1"/>
    <col min="11" max="11" width="12.25" style="28" hidden="1" customWidth="1"/>
  </cols>
  <sheetData>
    <row r="1" spans="1:11" ht="30.6" customHeight="1" x14ac:dyDescent="0.2">
      <c r="A1" s="100" t="s">
        <v>1251</v>
      </c>
      <c r="F1" s="73"/>
      <c r="G1" s="152"/>
      <c r="H1" s="73"/>
      <c r="I1" s="73"/>
      <c r="J1" s="73"/>
      <c r="K1" s="105"/>
    </row>
    <row r="2" spans="1:11" ht="30" customHeight="1" x14ac:dyDescent="0.2">
      <c r="A2" s="393" t="s">
        <v>0</v>
      </c>
      <c r="B2" s="396" t="s">
        <v>1</v>
      </c>
      <c r="C2" s="349" t="s">
        <v>2846</v>
      </c>
      <c r="D2" s="349"/>
      <c r="E2" s="349"/>
      <c r="F2" s="349" t="s">
        <v>2839</v>
      </c>
      <c r="G2" s="400" t="s">
        <v>2843</v>
      </c>
      <c r="H2" s="349" t="s">
        <v>2851</v>
      </c>
      <c r="I2" s="349" t="s">
        <v>2840</v>
      </c>
      <c r="J2" s="350" t="s">
        <v>2841</v>
      </c>
      <c r="K2" s="349" t="s">
        <v>2850</v>
      </c>
    </row>
    <row r="3" spans="1:11" ht="30" customHeight="1" x14ac:dyDescent="0.2">
      <c r="A3" s="393"/>
      <c r="B3" s="396"/>
      <c r="C3" s="69" t="s">
        <v>3</v>
      </c>
      <c r="D3" s="69" t="s">
        <v>4</v>
      </c>
      <c r="E3" s="69" t="s">
        <v>5</v>
      </c>
      <c r="F3" s="349"/>
      <c r="G3" s="400"/>
      <c r="H3" s="349"/>
      <c r="I3" s="349"/>
      <c r="J3" s="350"/>
      <c r="K3" s="349"/>
    </row>
    <row r="4" spans="1:11" ht="25.5" customHeight="1" x14ac:dyDescent="0.2">
      <c r="A4" s="67">
        <v>1</v>
      </c>
      <c r="B4" s="2" t="s">
        <v>1252</v>
      </c>
      <c r="C4" s="3"/>
      <c r="D4" s="3"/>
      <c r="E4" s="3"/>
      <c r="F4" s="36"/>
      <c r="G4" s="153"/>
      <c r="H4" s="36"/>
      <c r="I4" s="36"/>
      <c r="J4" s="36"/>
      <c r="K4" s="170"/>
    </row>
    <row r="5" spans="1:11" ht="25.5" customHeight="1" x14ac:dyDescent="0.2">
      <c r="A5" s="3"/>
      <c r="B5" s="4" t="s">
        <v>1253</v>
      </c>
      <c r="C5" s="5">
        <v>13000</v>
      </c>
      <c r="D5" s="5">
        <v>6500</v>
      </c>
      <c r="E5" s="5">
        <v>3300</v>
      </c>
      <c r="F5" s="71">
        <v>1</v>
      </c>
      <c r="G5" s="133">
        <v>1</v>
      </c>
      <c r="H5" s="35"/>
      <c r="I5" s="35"/>
      <c r="J5" s="35"/>
      <c r="K5" s="35"/>
    </row>
    <row r="6" spans="1:11" ht="57.75" customHeight="1" x14ac:dyDescent="0.2">
      <c r="A6" s="3"/>
      <c r="B6" s="4" t="s">
        <v>1254</v>
      </c>
      <c r="C6" s="5">
        <v>16000</v>
      </c>
      <c r="D6" s="5">
        <v>8100</v>
      </c>
      <c r="E6" s="5">
        <v>4300</v>
      </c>
      <c r="F6" s="71">
        <v>1</v>
      </c>
      <c r="G6" s="133">
        <v>1</v>
      </c>
      <c r="H6" s="36"/>
      <c r="I6" s="36"/>
      <c r="J6" s="36"/>
      <c r="K6" s="36"/>
    </row>
    <row r="7" spans="1:11" ht="73.5" customHeight="1" x14ac:dyDescent="0.2">
      <c r="A7" s="3"/>
      <c r="B7" s="4" t="s">
        <v>1255</v>
      </c>
      <c r="C7" s="5">
        <v>17000</v>
      </c>
      <c r="D7" s="5">
        <v>8500</v>
      </c>
      <c r="E7" s="5">
        <v>4300</v>
      </c>
      <c r="F7" s="71">
        <v>1</v>
      </c>
      <c r="G7" s="133">
        <v>1</v>
      </c>
      <c r="H7" s="35"/>
      <c r="I7" s="35"/>
      <c r="J7" s="35"/>
      <c r="K7" s="35"/>
    </row>
    <row r="8" spans="1:11" ht="73.5" customHeight="1" x14ac:dyDescent="0.2">
      <c r="A8" s="3"/>
      <c r="B8" s="4" t="s">
        <v>1256</v>
      </c>
      <c r="C8" s="5">
        <v>16000</v>
      </c>
      <c r="D8" s="5">
        <v>8100</v>
      </c>
      <c r="E8" s="5">
        <v>4300</v>
      </c>
      <c r="F8" s="71">
        <v>1</v>
      </c>
      <c r="G8" s="133">
        <v>1</v>
      </c>
      <c r="H8" s="35"/>
      <c r="I8" s="35"/>
      <c r="J8" s="35"/>
      <c r="K8" s="35"/>
    </row>
    <row r="9" spans="1:11" ht="33" customHeight="1" x14ac:dyDescent="0.2">
      <c r="A9" s="3"/>
      <c r="B9" s="4" t="s">
        <v>1257</v>
      </c>
      <c r="C9" s="5">
        <v>14000</v>
      </c>
      <c r="D9" s="5">
        <v>7100</v>
      </c>
      <c r="E9" s="5">
        <v>3300</v>
      </c>
      <c r="F9" s="71">
        <v>1</v>
      </c>
      <c r="G9" s="133">
        <v>1</v>
      </c>
      <c r="H9" s="36"/>
      <c r="I9" s="36"/>
      <c r="J9" s="36"/>
      <c r="K9" s="36"/>
    </row>
    <row r="10" spans="1:11" ht="25.5" customHeight="1" x14ac:dyDescent="0.2">
      <c r="A10" s="67">
        <v>2</v>
      </c>
      <c r="B10" s="2" t="s">
        <v>1258</v>
      </c>
      <c r="C10" s="5">
        <v>6500</v>
      </c>
      <c r="D10" s="5">
        <v>3300</v>
      </c>
      <c r="E10" s="5">
        <v>2200</v>
      </c>
      <c r="F10" s="71">
        <v>1</v>
      </c>
      <c r="G10" s="133">
        <v>1</v>
      </c>
      <c r="H10" s="35"/>
      <c r="I10" s="35"/>
      <c r="J10" s="35"/>
      <c r="K10" s="35"/>
    </row>
    <row r="11" spans="1:11" ht="25.5" customHeight="1" x14ac:dyDescent="0.2">
      <c r="A11" s="67">
        <v>3</v>
      </c>
      <c r="B11" s="2" t="s">
        <v>1259</v>
      </c>
      <c r="C11" s="5">
        <v>8000</v>
      </c>
      <c r="D11" s="5">
        <v>4000</v>
      </c>
      <c r="E11" s="5">
        <v>2000</v>
      </c>
      <c r="F11" s="71">
        <v>1</v>
      </c>
      <c r="G11" s="133">
        <v>1</v>
      </c>
      <c r="H11" s="35"/>
      <c r="I11" s="35"/>
      <c r="J11" s="35"/>
      <c r="K11" s="35"/>
    </row>
    <row r="12" spans="1:11" ht="25.5" customHeight="1" x14ac:dyDescent="0.2">
      <c r="A12" s="67">
        <v>4</v>
      </c>
      <c r="B12" s="2" t="s">
        <v>1260</v>
      </c>
      <c r="C12" s="3"/>
      <c r="D12" s="3"/>
      <c r="E12" s="3"/>
      <c r="F12" s="35"/>
      <c r="G12" s="133"/>
      <c r="H12" s="35"/>
      <c r="I12" s="35"/>
      <c r="J12" s="35"/>
      <c r="K12" s="35"/>
    </row>
    <row r="13" spans="1:11" ht="39.75" customHeight="1" x14ac:dyDescent="0.2">
      <c r="A13" s="3"/>
      <c r="B13" s="4" t="s">
        <v>1261</v>
      </c>
      <c r="C13" s="5">
        <v>11400</v>
      </c>
      <c r="D13" s="5">
        <v>5700</v>
      </c>
      <c r="E13" s="5">
        <v>3500</v>
      </c>
      <c r="F13" s="71">
        <v>1</v>
      </c>
      <c r="G13" s="133">
        <v>1</v>
      </c>
      <c r="H13" s="35"/>
      <c r="I13" s="35"/>
      <c r="J13" s="35"/>
      <c r="K13" s="35"/>
    </row>
    <row r="14" spans="1:11" ht="39.75" customHeight="1" x14ac:dyDescent="0.2">
      <c r="A14" s="3"/>
      <c r="B14" s="4" t="s">
        <v>1262</v>
      </c>
      <c r="C14" s="5">
        <v>10000</v>
      </c>
      <c r="D14" s="5">
        <v>5000</v>
      </c>
      <c r="E14" s="5">
        <v>2300</v>
      </c>
      <c r="F14" s="71">
        <v>1</v>
      </c>
      <c r="G14" s="133">
        <v>1</v>
      </c>
      <c r="H14" s="36"/>
      <c r="I14" s="36"/>
      <c r="J14" s="36"/>
      <c r="K14" s="36"/>
    </row>
    <row r="15" spans="1:11" ht="39.75" customHeight="1" x14ac:dyDescent="0.2">
      <c r="A15" s="3"/>
      <c r="B15" s="4" t="s">
        <v>1263</v>
      </c>
      <c r="C15" s="5">
        <v>9000</v>
      </c>
      <c r="D15" s="5">
        <v>4500</v>
      </c>
      <c r="E15" s="5">
        <v>2000</v>
      </c>
      <c r="F15" s="71">
        <v>1</v>
      </c>
      <c r="G15" s="133">
        <v>1</v>
      </c>
      <c r="H15" s="35"/>
      <c r="I15" s="35"/>
      <c r="J15" s="35"/>
      <c r="K15" s="35"/>
    </row>
    <row r="16" spans="1:11" ht="39.75" customHeight="1" x14ac:dyDescent="0.2">
      <c r="A16" s="3"/>
      <c r="B16" s="4" t="s">
        <v>1264</v>
      </c>
      <c r="C16" s="5">
        <v>9000</v>
      </c>
      <c r="D16" s="5">
        <v>4500</v>
      </c>
      <c r="E16" s="5">
        <v>2000</v>
      </c>
      <c r="F16" s="71">
        <v>1</v>
      </c>
      <c r="G16" s="133">
        <v>1</v>
      </c>
      <c r="H16" s="35"/>
      <c r="I16" s="35"/>
      <c r="J16" s="35"/>
      <c r="K16" s="35"/>
    </row>
    <row r="17" spans="1:11" ht="25.5" customHeight="1" x14ac:dyDescent="0.2">
      <c r="A17" s="3"/>
      <c r="B17" s="4" t="s">
        <v>1265</v>
      </c>
      <c r="C17" s="5">
        <v>9000</v>
      </c>
      <c r="D17" s="5">
        <v>4500</v>
      </c>
      <c r="E17" s="5">
        <v>2000</v>
      </c>
      <c r="F17" s="71">
        <v>1</v>
      </c>
      <c r="G17" s="133">
        <v>1</v>
      </c>
      <c r="H17" s="35"/>
      <c r="I17" s="35"/>
      <c r="J17" s="35"/>
      <c r="K17" s="35"/>
    </row>
    <row r="18" spans="1:11" ht="36" customHeight="1" x14ac:dyDescent="0.2">
      <c r="A18" s="3"/>
      <c r="B18" s="4" t="s">
        <v>1266</v>
      </c>
      <c r="C18" s="5">
        <v>9000</v>
      </c>
      <c r="D18" s="5">
        <v>4500</v>
      </c>
      <c r="E18" s="5">
        <v>2000</v>
      </c>
      <c r="F18" s="71">
        <v>1</v>
      </c>
      <c r="G18" s="133">
        <v>1</v>
      </c>
      <c r="H18" s="35"/>
      <c r="I18" s="35"/>
      <c r="J18" s="35"/>
      <c r="K18" s="35"/>
    </row>
    <row r="19" spans="1:11" ht="25.5" customHeight="1" x14ac:dyDescent="0.2">
      <c r="A19" s="3"/>
      <c r="B19" s="4" t="s">
        <v>1267</v>
      </c>
      <c r="C19" s="5">
        <v>9000</v>
      </c>
      <c r="D19" s="5">
        <v>4500</v>
      </c>
      <c r="E19" s="5">
        <v>2000</v>
      </c>
      <c r="F19" s="71">
        <v>1</v>
      </c>
      <c r="G19" s="133">
        <v>1</v>
      </c>
      <c r="H19" s="35"/>
      <c r="I19" s="35"/>
      <c r="J19" s="35"/>
      <c r="K19" s="35"/>
    </row>
    <row r="20" spans="1:11" ht="36" customHeight="1" x14ac:dyDescent="0.2">
      <c r="A20" s="3"/>
      <c r="B20" s="4" t="s">
        <v>1268</v>
      </c>
      <c r="C20" s="5">
        <v>9000</v>
      </c>
      <c r="D20" s="5">
        <v>4500</v>
      </c>
      <c r="E20" s="5">
        <v>2000</v>
      </c>
      <c r="F20" s="71">
        <v>1</v>
      </c>
      <c r="G20" s="133">
        <v>1</v>
      </c>
      <c r="H20" s="36"/>
      <c r="I20" s="36"/>
      <c r="J20" s="36"/>
      <c r="K20" s="36"/>
    </row>
    <row r="21" spans="1:11" ht="36" customHeight="1" x14ac:dyDescent="0.2">
      <c r="A21" s="3"/>
      <c r="B21" s="4" t="s">
        <v>1269</v>
      </c>
      <c r="C21" s="5">
        <v>7000</v>
      </c>
      <c r="D21" s="5">
        <v>3500</v>
      </c>
      <c r="E21" s="5">
        <v>1800</v>
      </c>
      <c r="F21" s="71">
        <v>1</v>
      </c>
      <c r="G21" s="133">
        <v>1</v>
      </c>
      <c r="H21" s="35"/>
      <c r="I21" s="35"/>
      <c r="J21" s="35"/>
      <c r="K21" s="35"/>
    </row>
    <row r="22" spans="1:11" ht="25.5" customHeight="1" x14ac:dyDescent="0.2">
      <c r="A22" s="67">
        <v>5</v>
      </c>
      <c r="B22" s="2" t="s">
        <v>1129</v>
      </c>
      <c r="C22" s="3"/>
      <c r="D22" s="3"/>
      <c r="E22" s="3"/>
      <c r="F22" s="35"/>
      <c r="G22" s="133"/>
      <c r="H22" s="35"/>
      <c r="I22" s="35"/>
      <c r="J22" s="35"/>
      <c r="K22" s="35"/>
    </row>
    <row r="23" spans="1:11" ht="39.75" customHeight="1" x14ac:dyDescent="0.2">
      <c r="A23" s="3"/>
      <c r="B23" s="4" t="s">
        <v>1270</v>
      </c>
      <c r="C23" s="5">
        <v>7500</v>
      </c>
      <c r="D23" s="5">
        <v>3800</v>
      </c>
      <c r="E23" s="5">
        <v>2200</v>
      </c>
      <c r="F23" s="71">
        <v>1</v>
      </c>
      <c r="G23" s="133">
        <v>1</v>
      </c>
      <c r="H23" s="35"/>
      <c r="I23" s="35"/>
      <c r="J23" s="35"/>
      <c r="K23" s="35"/>
    </row>
    <row r="24" spans="1:11" ht="25.5" customHeight="1" x14ac:dyDescent="0.2">
      <c r="A24" s="3"/>
      <c r="B24" s="4" t="s">
        <v>1271</v>
      </c>
      <c r="C24" s="5">
        <v>8000</v>
      </c>
      <c r="D24" s="5">
        <v>4000</v>
      </c>
      <c r="E24" s="5">
        <v>2300</v>
      </c>
      <c r="F24" s="71">
        <v>1</v>
      </c>
      <c r="G24" s="133">
        <v>1</v>
      </c>
      <c r="H24" s="35"/>
      <c r="I24" s="35"/>
      <c r="J24" s="35"/>
      <c r="K24" s="35"/>
    </row>
    <row r="25" spans="1:11" ht="25.5" customHeight="1" x14ac:dyDescent="0.2">
      <c r="A25" s="3"/>
      <c r="B25" s="4" t="s">
        <v>1272</v>
      </c>
      <c r="C25" s="5">
        <v>8000</v>
      </c>
      <c r="D25" s="5">
        <v>4000</v>
      </c>
      <c r="E25" s="5">
        <v>2300</v>
      </c>
      <c r="F25" s="71">
        <v>1</v>
      </c>
      <c r="G25" s="133">
        <v>1</v>
      </c>
      <c r="H25" s="36"/>
      <c r="I25" s="36"/>
      <c r="J25" s="36"/>
      <c r="K25" s="36"/>
    </row>
    <row r="26" spans="1:11" ht="37.5" customHeight="1" x14ac:dyDescent="0.2">
      <c r="A26" s="3"/>
      <c r="B26" s="4" t="s">
        <v>1273</v>
      </c>
      <c r="C26" s="5">
        <v>8500</v>
      </c>
      <c r="D26" s="5">
        <v>4300</v>
      </c>
      <c r="E26" s="5">
        <v>2200</v>
      </c>
      <c r="F26" s="71">
        <v>1</v>
      </c>
      <c r="G26" s="133">
        <v>1</v>
      </c>
      <c r="H26" s="35"/>
      <c r="I26" s="35"/>
      <c r="J26" s="35"/>
      <c r="K26" s="35"/>
    </row>
    <row r="27" spans="1:11" ht="25.5" customHeight="1" x14ac:dyDescent="0.2">
      <c r="A27" s="3"/>
      <c r="B27" s="4" t="s">
        <v>1274</v>
      </c>
      <c r="C27" s="5">
        <v>8000</v>
      </c>
      <c r="D27" s="5">
        <v>4000</v>
      </c>
      <c r="E27" s="5">
        <v>2000</v>
      </c>
      <c r="F27" s="71">
        <v>1</v>
      </c>
      <c r="G27" s="133">
        <v>1</v>
      </c>
      <c r="H27" s="35"/>
      <c r="I27" s="35"/>
      <c r="J27" s="35"/>
      <c r="K27" s="35"/>
    </row>
    <row r="28" spans="1:11" ht="25.5" customHeight="1" x14ac:dyDescent="0.2">
      <c r="A28" s="3"/>
      <c r="B28" s="4" t="s">
        <v>1275</v>
      </c>
      <c r="C28" s="5">
        <v>7000</v>
      </c>
      <c r="D28" s="5">
        <v>3500</v>
      </c>
      <c r="E28" s="5">
        <v>2000</v>
      </c>
      <c r="F28" s="71">
        <v>1</v>
      </c>
      <c r="G28" s="133">
        <v>1</v>
      </c>
      <c r="H28" s="35"/>
      <c r="I28" s="35"/>
      <c r="J28" s="35"/>
      <c r="K28" s="35"/>
    </row>
    <row r="29" spans="1:11" ht="25.5" customHeight="1" x14ac:dyDescent="0.2">
      <c r="A29" s="3"/>
      <c r="B29" s="4" t="s">
        <v>1276</v>
      </c>
      <c r="C29" s="5">
        <v>6000</v>
      </c>
      <c r="D29" s="5">
        <v>3000</v>
      </c>
      <c r="E29" s="5">
        <v>1500</v>
      </c>
      <c r="F29" s="71">
        <v>1</v>
      </c>
      <c r="G29" s="133">
        <v>1</v>
      </c>
      <c r="H29" s="35"/>
      <c r="I29" s="35"/>
      <c r="J29" s="35"/>
      <c r="K29" s="35"/>
    </row>
    <row r="30" spans="1:11" ht="25.5" customHeight="1" x14ac:dyDescent="0.2">
      <c r="A30" s="67">
        <v>6</v>
      </c>
      <c r="B30" s="2" t="s">
        <v>1277</v>
      </c>
      <c r="C30" s="3"/>
      <c r="D30" s="3"/>
      <c r="E30" s="3"/>
      <c r="F30" s="35"/>
      <c r="G30" s="133"/>
      <c r="H30" s="35"/>
      <c r="I30" s="35"/>
      <c r="J30" s="35"/>
      <c r="K30" s="35"/>
    </row>
    <row r="31" spans="1:11" ht="25.5" customHeight="1" x14ac:dyDescent="0.2">
      <c r="A31" s="3"/>
      <c r="B31" s="4" t="s">
        <v>1278</v>
      </c>
      <c r="C31" s="5">
        <v>10000</v>
      </c>
      <c r="D31" s="3"/>
      <c r="E31" s="3"/>
      <c r="F31" s="71">
        <v>1</v>
      </c>
      <c r="G31" s="133">
        <v>1</v>
      </c>
      <c r="H31" s="35"/>
      <c r="I31" s="35"/>
      <c r="J31" s="35"/>
      <c r="K31" s="35"/>
    </row>
    <row r="32" spans="1:11" ht="25.5" customHeight="1" x14ac:dyDescent="0.2">
      <c r="A32" s="3"/>
      <c r="B32" s="4" t="s">
        <v>1196</v>
      </c>
      <c r="C32" s="5">
        <v>10500</v>
      </c>
      <c r="D32" s="3"/>
      <c r="E32" s="3"/>
      <c r="F32" s="71">
        <v>1</v>
      </c>
      <c r="G32" s="133">
        <v>1</v>
      </c>
      <c r="H32" s="35"/>
      <c r="I32" s="35"/>
      <c r="J32" s="35"/>
      <c r="K32" s="35"/>
    </row>
    <row r="33" spans="1:11" ht="25.5" customHeight="1" x14ac:dyDescent="0.2">
      <c r="A33" s="67">
        <v>7</v>
      </c>
      <c r="B33" s="2" t="s">
        <v>1279</v>
      </c>
      <c r="C33" s="3"/>
      <c r="D33" s="3"/>
      <c r="E33" s="3"/>
      <c r="F33" s="35"/>
      <c r="G33" s="133"/>
      <c r="H33" s="35"/>
      <c r="I33" s="35"/>
      <c r="J33" s="35"/>
      <c r="K33" s="35"/>
    </row>
    <row r="34" spans="1:11" ht="25.5" customHeight="1" x14ac:dyDescent="0.2">
      <c r="A34" s="3"/>
      <c r="B34" s="4" t="s">
        <v>56</v>
      </c>
      <c r="C34" s="5">
        <v>8000</v>
      </c>
      <c r="D34" s="3"/>
      <c r="E34" s="3"/>
      <c r="F34" s="71">
        <v>1</v>
      </c>
      <c r="G34" s="133">
        <v>1</v>
      </c>
      <c r="H34" s="35"/>
      <c r="I34" s="35"/>
      <c r="J34" s="35"/>
      <c r="K34" s="35"/>
    </row>
    <row r="35" spans="1:11" ht="25.5" customHeight="1" x14ac:dyDescent="0.2">
      <c r="A35" s="3"/>
      <c r="B35" s="4" t="s">
        <v>59</v>
      </c>
      <c r="C35" s="5">
        <v>10000</v>
      </c>
      <c r="D35" s="3"/>
      <c r="E35" s="3"/>
      <c r="F35" s="71">
        <v>1</v>
      </c>
      <c r="G35" s="133">
        <v>1</v>
      </c>
      <c r="H35" s="35"/>
      <c r="I35" s="35"/>
      <c r="J35" s="35"/>
      <c r="K35" s="35"/>
    </row>
    <row r="36" spans="1:11" ht="25.5" customHeight="1" x14ac:dyDescent="0.2">
      <c r="A36" s="3"/>
      <c r="B36" s="4" t="s">
        <v>1280</v>
      </c>
      <c r="C36" s="5">
        <v>9000</v>
      </c>
      <c r="D36" s="3"/>
      <c r="E36" s="3"/>
      <c r="F36" s="71">
        <v>1</v>
      </c>
      <c r="G36" s="133">
        <v>1</v>
      </c>
      <c r="H36" s="35"/>
      <c r="I36" s="35"/>
      <c r="J36" s="35"/>
      <c r="K36" s="35"/>
    </row>
    <row r="37" spans="1:11" ht="25.5" customHeight="1" x14ac:dyDescent="0.2">
      <c r="A37" s="3"/>
      <c r="B37" s="4" t="s">
        <v>1281</v>
      </c>
      <c r="C37" s="5">
        <v>8000</v>
      </c>
      <c r="D37" s="3"/>
      <c r="E37" s="3"/>
      <c r="F37" s="71">
        <v>1</v>
      </c>
      <c r="G37" s="133">
        <v>1</v>
      </c>
      <c r="H37" s="35"/>
      <c r="I37" s="35"/>
      <c r="J37" s="35"/>
      <c r="K37" s="35"/>
    </row>
    <row r="38" spans="1:11" ht="25.5" customHeight="1" x14ac:dyDescent="0.2">
      <c r="A38" s="67">
        <v>8</v>
      </c>
      <c r="B38" s="2" t="s">
        <v>77</v>
      </c>
      <c r="C38" s="3"/>
      <c r="D38" s="3"/>
      <c r="E38" s="3"/>
      <c r="F38" s="35"/>
      <c r="G38" s="133"/>
      <c r="H38" s="35"/>
      <c r="I38" s="35"/>
      <c r="J38" s="35"/>
      <c r="K38" s="35"/>
    </row>
    <row r="39" spans="1:11" ht="25.5" customHeight="1" x14ac:dyDescent="0.2">
      <c r="A39" s="3"/>
      <c r="B39" s="4" t="s">
        <v>78</v>
      </c>
      <c r="C39" s="17">
        <v>3000</v>
      </c>
      <c r="D39" s="3"/>
      <c r="E39" s="3"/>
      <c r="F39" s="71">
        <v>1</v>
      </c>
      <c r="G39" s="133">
        <v>1.2</v>
      </c>
      <c r="H39" s="35"/>
      <c r="I39" s="35"/>
      <c r="J39" s="35"/>
      <c r="K39" s="35"/>
    </row>
    <row r="40" spans="1:11" ht="25.5" customHeight="1" x14ac:dyDescent="0.2">
      <c r="A40" s="3"/>
      <c r="B40" s="4" t="s">
        <v>539</v>
      </c>
      <c r="C40" s="17">
        <v>2000</v>
      </c>
      <c r="D40" s="3"/>
      <c r="E40" s="3"/>
      <c r="F40" s="71">
        <v>1</v>
      </c>
      <c r="G40" s="133">
        <v>1.2</v>
      </c>
      <c r="H40" s="41"/>
      <c r="I40" s="41"/>
      <c r="J40" s="41"/>
      <c r="K40" s="41"/>
    </row>
    <row r="41" spans="1:11" ht="25.5" customHeight="1" x14ac:dyDescent="0.2">
      <c r="A41" s="3"/>
      <c r="B41" s="4" t="s">
        <v>80</v>
      </c>
      <c r="C41" s="17">
        <v>1000</v>
      </c>
      <c r="D41" s="3"/>
      <c r="E41" s="3"/>
      <c r="F41" s="71">
        <v>1</v>
      </c>
      <c r="G41" s="133">
        <v>1.2</v>
      </c>
      <c r="H41" s="41"/>
      <c r="I41" s="41"/>
      <c r="J41" s="41"/>
      <c r="K41" s="41"/>
    </row>
  </sheetData>
  <autoFilter ref="A3:K3" xr:uid="{00000000-0009-0000-0000-00001A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L53"/>
  <sheetViews>
    <sheetView tabSelected="1" topLeftCell="A28" zoomScale="55" zoomScaleNormal="55" workbookViewId="0">
      <selection activeCell="T10" sqref="T10"/>
    </sheetView>
  </sheetViews>
  <sheetFormatPr defaultRowHeight="16.5" x14ac:dyDescent="0.25"/>
  <cols>
    <col min="2" max="2" width="58.375" customWidth="1"/>
    <col min="3" max="5" width="10.125" hidden="1" customWidth="1"/>
    <col min="6" max="6" width="17.125" style="28" hidden="1" customWidth="1"/>
    <col min="7" max="7" width="17.125" style="134" customWidth="1"/>
    <col min="8" max="8" width="17.125" style="282" hidden="1" customWidth="1"/>
    <col min="9" max="9" width="17.125" style="283" hidden="1" customWidth="1"/>
    <col min="10" max="10" width="17.125" style="307" hidden="1" customWidth="1"/>
    <col min="11" max="11" width="12.25" style="28" hidden="1" customWidth="1"/>
  </cols>
  <sheetData>
    <row r="1" spans="1:11" ht="30.6" customHeight="1" x14ac:dyDescent="0.25">
      <c r="A1" s="100" t="s">
        <v>1207</v>
      </c>
      <c r="F1" s="73"/>
      <c r="G1" s="141"/>
      <c r="H1" s="215"/>
      <c r="I1" s="197"/>
      <c r="J1" s="308"/>
      <c r="K1" s="105"/>
    </row>
    <row r="2" spans="1:11" ht="30.6" customHeight="1" x14ac:dyDescent="0.2">
      <c r="A2" s="393" t="s">
        <v>0</v>
      </c>
      <c r="B2" s="394" t="s">
        <v>1</v>
      </c>
      <c r="C2" s="349" t="s">
        <v>2846</v>
      </c>
      <c r="D2" s="349"/>
      <c r="E2" s="349"/>
      <c r="F2" s="349" t="s">
        <v>2839</v>
      </c>
      <c r="G2" s="351" t="s">
        <v>2843</v>
      </c>
      <c r="H2" s="398" t="s">
        <v>2851</v>
      </c>
      <c r="I2" s="397" t="s">
        <v>2840</v>
      </c>
      <c r="J2" s="397" t="s">
        <v>2841</v>
      </c>
      <c r="K2" s="349" t="s">
        <v>2850</v>
      </c>
    </row>
    <row r="3" spans="1:11" ht="30.6" customHeight="1" x14ac:dyDescent="0.2">
      <c r="A3" s="393"/>
      <c r="B3" s="394"/>
      <c r="C3" s="67" t="s">
        <v>3</v>
      </c>
      <c r="D3" s="67" t="s">
        <v>4</v>
      </c>
      <c r="E3" s="67" t="s">
        <v>5</v>
      </c>
      <c r="F3" s="349"/>
      <c r="G3" s="351"/>
      <c r="H3" s="398"/>
      <c r="I3" s="397"/>
      <c r="J3" s="397"/>
      <c r="K3" s="349"/>
    </row>
    <row r="4" spans="1:11" ht="25.9" customHeight="1" x14ac:dyDescent="0.25">
      <c r="A4" s="67">
        <v>1</v>
      </c>
      <c r="B4" s="2" t="s">
        <v>82</v>
      </c>
      <c r="C4" s="3"/>
      <c r="D4" s="3"/>
      <c r="E4" s="3"/>
      <c r="F4" s="36"/>
      <c r="G4" s="136"/>
      <c r="H4" s="279"/>
      <c r="I4" s="200"/>
      <c r="J4" s="200"/>
      <c r="K4" s="170"/>
    </row>
    <row r="5" spans="1:11" ht="61.9" customHeight="1" x14ac:dyDescent="0.25">
      <c r="A5" s="3"/>
      <c r="B5" s="4" t="s">
        <v>1208</v>
      </c>
      <c r="C5" s="5">
        <v>20000</v>
      </c>
      <c r="D5" s="5">
        <v>10000</v>
      </c>
      <c r="E5" s="5">
        <v>5000</v>
      </c>
      <c r="F5" s="71">
        <v>1</v>
      </c>
      <c r="G5" s="133">
        <v>1.1000000000000001</v>
      </c>
      <c r="H5" s="216">
        <f>25000/C5</f>
        <v>1.25</v>
      </c>
      <c r="I5" s="198"/>
      <c r="J5" s="198" t="s">
        <v>2909</v>
      </c>
      <c r="K5" s="35"/>
    </row>
    <row r="6" spans="1:11" ht="39" customHeight="1" x14ac:dyDescent="0.25">
      <c r="A6" s="3"/>
      <c r="B6" s="4" t="s">
        <v>1209</v>
      </c>
      <c r="C6" s="5">
        <v>18000</v>
      </c>
      <c r="D6" s="5">
        <v>9000</v>
      </c>
      <c r="E6" s="5">
        <v>4800</v>
      </c>
      <c r="F6" s="71">
        <v>1</v>
      </c>
      <c r="G6" s="133">
        <v>1.1000000000000001</v>
      </c>
      <c r="H6" s="279"/>
      <c r="I6" s="200"/>
      <c r="J6" s="200"/>
      <c r="K6" s="36"/>
    </row>
    <row r="7" spans="1:11" ht="39" customHeight="1" x14ac:dyDescent="0.25">
      <c r="A7" s="3"/>
      <c r="B7" s="4" t="s">
        <v>1210</v>
      </c>
      <c r="C7" s="5">
        <v>16000</v>
      </c>
      <c r="D7" s="5">
        <v>8000</v>
      </c>
      <c r="E7" s="5">
        <v>4600</v>
      </c>
      <c r="F7" s="71">
        <v>1</v>
      </c>
      <c r="G7" s="133">
        <v>1.1000000000000001</v>
      </c>
      <c r="H7" s="216"/>
      <c r="I7" s="198"/>
      <c r="J7" s="198"/>
      <c r="K7" s="35"/>
    </row>
    <row r="8" spans="1:11" ht="25.9" customHeight="1" x14ac:dyDescent="0.25">
      <c r="A8" s="67">
        <v>2</v>
      </c>
      <c r="B8" s="2" t="s">
        <v>1211</v>
      </c>
      <c r="C8" s="3"/>
      <c r="D8" s="3"/>
      <c r="E8" s="3"/>
      <c r="F8" s="71"/>
      <c r="G8" s="133"/>
      <c r="H8" s="216"/>
      <c r="I8" s="198"/>
      <c r="J8" s="198"/>
      <c r="K8" s="35"/>
    </row>
    <row r="9" spans="1:11" ht="25.9" customHeight="1" x14ac:dyDescent="0.25">
      <c r="A9" s="3"/>
      <c r="B9" s="4" t="s">
        <v>1212</v>
      </c>
      <c r="C9" s="5">
        <v>13500</v>
      </c>
      <c r="D9" s="5">
        <v>8000</v>
      </c>
      <c r="E9" s="5">
        <v>2300</v>
      </c>
      <c r="F9" s="71">
        <v>1</v>
      </c>
      <c r="G9" s="133">
        <v>1</v>
      </c>
      <c r="H9" s="279"/>
      <c r="I9" s="200"/>
      <c r="J9" s="200"/>
      <c r="K9" s="36"/>
    </row>
    <row r="10" spans="1:11" ht="25.9" customHeight="1" x14ac:dyDescent="0.25">
      <c r="A10" s="3"/>
      <c r="B10" s="4" t="s">
        <v>1213</v>
      </c>
      <c r="C10" s="5">
        <v>13000</v>
      </c>
      <c r="D10" s="5">
        <v>6500</v>
      </c>
      <c r="E10" s="5">
        <v>3300</v>
      </c>
      <c r="F10" s="71">
        <v>1</v>
      </c>
      <c r="G10" s="133">
        <v>1</v>
      </c>
      <c r="H10" s="216"/>
      <c r="I10" s="198"/>
      <c r="J10" s="198"/>
      <c r="K10" s="35"/>
    </row>
    <row r="11" spans="1:11" ht="40.5" customHeight="1" x14ac:dyDescent="0.25">
      <c r="A11" s="3"/>
      <c r="B11" s="4" t="s">
        <v>1214</v>
      </c>
      <c r="C11" s="5">
        <v>11000</v>
      </c>
      <c r="D11" s="5">
        <v>3600</v>
      </c>
      <c r="E11" s="5">
        <v>2400</v>
      </c>
      <c r="F11" s="71">
        <v>1</v>
      </c>
      <c r="G11" s="133">
        <v>1</v>
      </c>
      <c r="H11" s="216"/>
      <c r="I11" s="198"/>
      <c r="J11" s="198"/>
      <c r="K11" s="35"/>
    </row>
    <row r="12" spans="1:11" ht="25.9" customHeight="1" x14ac:dyDescent="0.25">
      <c r="A12" s="3"/>
      <c r="B12" s="4" t="s">
        <v>1215</v>
      </c>
      <c r="C12" s="5">
        <v>6000</v>
      </c>
      <c r="D12" s="5">
        <v>3000</v>
      </c>
      <c r="E12" s="5">
        <v>1500</v>
      </c>
      <c r="F12" s="71">
        <v>1</v>
      </c>
      <c r="G12" s="133">
        <v>1</v>
      </c>
      <c r="H12" s="216"/>
      <c r="I12" s="198"/>
      <c r="J12" s="198"/>
      <c r="K12" s="35"/>
    </row>
    <row r="13" spans="1:11" ht="39" customHeight="1" x14ac:dyDescent="0.25">
      <c r="A13" s="67">
        <v>3</v>
      </c>
      <c r="B13" s="2" t="s">
        <v>1216</v>
      </c>
      <c r="C13" s="5">
        <v>15000</v>
      </c>
      <c r="D13" s="5">
        <v>7500</v>
      </c>
      <c r="E13" s="5">
        <v>3750</v>
      </c>
      <c r="F13" s="71">
        <v>1</v>
      </c>
      <c r="G13" s="133">
        <v>1</v>
      </c>
      <c r="H13" s="216"/>
      <c r="I13" s="198"/>
      <c r="J13" s="198"/>
      <c r="K13" s="35"/>
    </row>
    <row r="14" spans="1:11" ht="25.9" customHeight="1" x14ac:dyDescent="0.25">
      <c r="A14" s="67">
        <v>4</v>
      </c>
      <c r="B14" s="2" t="s">
        <v>1217</v>
      </c>
      <c r="C14" s="3"/>
      <c r="D14" s="3"/>
      <c r="E14" s="3"/>
      <c r="F14" s="71"/>
      <c r="G14" s="133"/>
      <c r="H14" s="279"/>
      <c r="I14" s="200"/>
      <c r="J14" s="200"/>
      <c r="K14" s="36"/>
    </row>
    <row r="15" spans="1:11" ht="39" customHeight="1" x14ac:dyDescent="0.25">
      <c r="A15" s="3"/>
      <c r="B15" s="4" t="s">
        <v>1218</v>
      </c>
      <c r="C15" s="5">
        <v>8000</v>
      </c>
      <c r="D15" s="5">
        <v>4000</v>
      </c>
      <c r="E15" s="5">
        <v>2000</v>
      </c>
      <c r="F15" s="71">
        <v>1</v>
      </c>
      <c r="G15" s="133">
        <v>1</v>
      </c>
      <c r="H15" s="216"/>
      <c r="I15" s="198"/>
      <c r="J15" s="198"/>
      <c r="K15" s="35"/>
    </row>
    <row r="16" spans="1:11" ht="39" customHeight="1" x14ac:dyDescent="0.25">
      <c r="A16" s="3"/>
      <c r="B16" s="4" t="s">
        <v>1219</v>
      </c>
      <c r="C16" s="5">
        <v>6500</v>
      </c>
      <c r="D16" s="5">
        <v>3300</v>
      </c>
      <c r="E16" s="5">
        <v>2200</v>
      </c>
      <c r="F16" s="71">
        <v>1</v>
      </c>
      <c r="G16" s="133">
        <v>1</v>
      </c>
      <c r="H16" s="216"/>
      <c r="I16" s="198"/>
      <c r="J16" s="198"/>
      <c r="K16" s="35"/>
    </row>
    <row r="17" spans="1:11" ht="25.9" customHeight="1" x14ac:dyDescent="0.25">
      <c r="A17" s="3"/>
      <c r="B17" s="4" t="s">
        <v>1220</v>
      </c>
      <c r="C17" s="5">
        <v>5500</v>
      </c>
      <c r="D17" s="5">
        <v>2800</v>
      </c>
      <c r="E17" s="5">
        <v>1100</v>
      </c>
      <c r="F17" s="71">
        <v>1</v>
      </c>
      <c r="G17" s="133">
        <v>1</v>
      </c>
      <c r="H17" s="216"/>
      <c r="I17" s="198"/>
      <c r="J17" s="198"/>
      <c r="K17" s="35"/>
    </row>
    <row r="18" spans="1:11" ht="25.9" customHeight="1" x14ac:dyDescent="0.25">
      <c r="A18" s="67">
        <v>5</v>
      </c>
      <c r="B18" s="2" t="s">
        <v>1221</v>
      </c>
      <c r="C18" s="3"/>
      <c r="D18" s="3"/>
      <c r="E18" s="3"/>
      <c r="F18" s="71"/>
      <c r="G18" s="133"/>
      <c r="H18" s="216"/>
      <c r="I18" s="198"/>
      <c r="J18" s="198"/>
      <c r="K18" s="35"/>
    </row>
    <row r="19" spans="1:11" ht="25.9" customHeight="1" x14ac:dyDescent="0.25">
      <c r="A19" s="3"/>
      <c r="B19" s="4" t="s">
        <v>1222</v>
      </c>
      <c r="C19" s="5">
        <v>8000</v>
      </c>
      <c r="D19" s="5">
        <v>4000</v>
      </c>
      <c r="E19" s="5">
        <v>2000</v>
      </c>
      <c r="F19" s="71">
        <v>1</v>
      </c>
      <c r="G19" s="133">
        <v>1</v>
      </c>
      <c r="H19" s="216"/>
      <c r="I19" s="198"/>
      <c r="J19" s="198"/>
      <c r="K19" s="35"/>
    </row>
    <row r="20" spans="1:11" ht="25.9" customHeight="1" x14ac:dyDescent="0.25">
      <c r="A20" s="3"/>
      <c r="B20" s="4" t="s">
        <v>1223</v>
      </c>
      <c r="C20" s="5">
        <v>5500</v>
      </c>
      <c r="D20" s="5">
        <v>2800</v>
      </c>
      <c r="E20" s="5">
        <v>1100</v>
      </c>
      <c r="F20" s="71">
        <v>1</v>
      </c>
      <c r="G20" s="133">
        <v>1</v>
      </c>
      <c r="H20" s="279"/>
      <c r="I20" s="200"/>
      <c r="J20" s="200"/>
      <c r="K20" s="36"/>
    </row>
    <row r="21" spans="1:11" ht="25.9" customHeight="1" x14ac:dyDescent="0.25">
      <c r="A21" s="67">
        <v>6</v>
      </c>
      <c r="B21" s="2" t="s">
        <v>1224</v>
      </c>
      <c r="C21" s="3"/>
      <c r="D21" s="3"/>
      <c r="E21" s="3"/>
      <c r="F21" s="71"/>
      <c r="G21" s="133"/>
      <c r="H21" s="216"/>
      <c r="I21" s="198"/>
      <c r="J21" s="198"/>
      <c r="K21" s="35"/>
    </row>
    <row r="22" spans="1:11" ht="25.9" customHeight="1" x14ac:dyDescent="0.25">
      <c r="A22" s="3"/>
      <c r="B22" s="4" t="s">
        <v>1225</v>
      </c>
      <c r="C22" s="5">
        <v>8000</v>
      </c>
      <c r="D22" s="5">
        <v>4000</v>
      </c>
      <c r="E22" s="5">
        <v>2700</v>
      </c>
      <c r="F22" s="71">
        <v>1</v>
      </c>
      <c r="G22" s="133">
        <v>1</v>
      </c>
      <c r="H22" s="216"/>
      <c r="I22" s="198"/>
      <c r="J22" s="198"/>
      <c r="K22" s="35"/>
    </row>
    <row r="23" spans="1:11" ht="25.9" customHeight="1" x14ac:dyDescent="0.25">
      <c r="A23" s="3"/>
      <c r="B23" s="4" t="s">
        <v>1226</v>
      </c>
      <c r="C23" s="5">
        <v>8000</v>
      </c>
      <c r="D23" s="5">
        <v>4000</v>
      </c>
      <c r="E23" s="5">
        <v>1600</v>
      </c>
      <c r="F23" s="71">
        <v>1</v>
      </c>
      <c r="G23" s="133">
        <v>1</v>
      </c>
      <c r="H23" s="216"/>
      <c r="I23" s="198"/>
      <c r="J23" s="198"/>
      <c r="K23" s="35"/>
    </row>
    <row r="24" spans="1:11" ht="25.9" customHeight="1" x14ac:dyDescent="0.25">
      <c r="A24" s="3"/>
      <c r="B24" s="4" t="s">
        <v>1227</v>
      </c>
      <c r="C24" s="5">
        <v>5500</v>
      </c>
      <c r="D24" s="5">
        <v>2800</v>
      </c>
      <c r="E24" s="5">
        <v>1100</v>
      </c>
      <c r="F24" s="71">
        <v>1</v>
      </c>
      <c r="G24" s="133">
        <v>1</v>
      </c>
      <c r="H24" s="216"/>
      <c r="I24" s="198"/>
      <c r="J24" s="198"/>
      <c r="K24" s="35"/>
    </row>
    <row r="25" spans="1:11" ht="25.9" customHeight="1" x14ac:dyDescent="0.25">
      <c r="A25" s="3"/>
      <c r="B25" s="4" t="s">
        <v>1228</v>
      </c>
      <c r="C25" s="5">
        <v>4500</v>
      </c>
      <c r="D25" s="5">
        <v>2300</v>
      </c>
      <c r="E25" s="5">
        <v>1200</v>
      </c>
      <c r="F25" s="71">
        <v>1</v>
      </c>
      <c r="G25" s="133">
        <v>1</v>
      </c>
      <c r="H25" s="279"/>
      <c r="I25" s="200"/>
      <c r="J25" s="200"/>
      <c r="K25" s="36"/>
    </row>
    <row r="26" spans="1:11" ht="30.75" customHeight="1" x14ac:dyDescent="0.25">
      <c r="A26" s="68">
        <v>7</v>
      </c>
      <c r="B26" s="2" t="s">
        <v>1229</v>
      </c>
      <c r="C26" s="3"/>
      <c r="D26" s="3"/>
      <c r="E26" s="3"/>
      <c r="F26" s="71"/>
      <c r="G26" s="133"/>
      <c r="H26" s="216"/>
      <c r="I26" s="198"/>
      <c r="J26" s="198"/>
      <c r="K26" s="35"/>
    </row>
    <row r="27" spans="1:11" ht="30.75" customHeight="1" x14ac:dyDescent="0.25">
      <c r="A27" s="3"/>
      <c r="B27" s="4" t="s">
        <v>1230</v>
      </c>
      <c r="C27" s="5">
        <v>7000</v>
      </c>
      <c r="D27" s="5">
        <v>3500</v>
      </c>
      <c r="E27" s="5">
        <v>2000</v>
      </c>
      <c r="F27" s="71">
        <v>1</v>
      </c>
      <c r="G27" s="133">
        <v>1</v>
      </c>
      <c r="H27" s="216"/>
      <c r="I27" s="198"/>
      <c r="J27" s="198"/>
      <c r="K27" s="35"/>
    </row>
    <row r="28" spans="1:11" ht="30.75" customHeight="1" x14ac:dyDescent="0.25">
      <c r="A28" s="3"/>
      <c r="B28" s="4" t="s">
        <v>1231</v>
      </c>
      <c r="C28" s="5">
        <v>10000</v>
      </c>
      <c r="D28" s="5">
        <v>5000</v>
      </c>
      <c r="E28" s="5">
        <v>3000</v>
      </c>
      <c r="F28" s="71">
        <v>1</v>
      </c>
      <c r="G28" s="133">
        <v>1</v>
      </c>
      <c r="H28" s="216">
        <f>14000/C28</f>
        <v>1.4</v>
      </c>
      <c r="I28" s="198"/>
      <c r="J28" s="198" t="s">
        <v>2909</v>
      </c>
      <c r="K28" s="35"/>
    </row>
    <row r="29" spans="1:11" ht="39" customHeight="1" x14ac:dyDescent="0.25">
      <c r="A29" s="3"/>
      <c r="B29" s="4" t="s">
        <v>1232</v>
      </c>
      <c r="C29" s="5">
        <v>8000</v>
      </c>
      <c r="D29" s="5">
        <v>4000</v>
      </c>
      <c r="E29" s="5">
        <v>2300</v>
      </c>
      <c r="F29" s="71">
        <v>1</v>
      </c>
      <c r="G29" s="133">
        <v>1</v>
      </c>
      <c r="H29" s="216"/>
      <c r="I29" s="198"/>
      <c r="J29" s="198"/>
      <c r="K29" s="35"/>
    </row>
    <row r="30" spans="1:11" ht="25.9" customHeight="1" x14ac:dyDescent="0.25">
      <c r="A30" s="3"/>
      <c r="B30" s="4" t="s">
        <v>1233</v>
      </c>
      <c r="C30" s="5">
        <v>6000</v>
      </c>
      <c r="D30" s="5">
        <v>3000</v>
      </c>
      <c r="E30" s="5">
        <v>1500</v>
      </c>
      <c r="F30" s="71">
        <v>1</v>
      </c>
      <c r="G30" s="133">
        <v>1</v>
      </c>
      <c r="H30" s="216"/>
      <c r="I30" s="198"/>
      <c r="J30" s="198"/>
      <c r="K30" s="35"/>
    </row>
    <row r="31" spans="1:11" ht="25.9" customHeight="1" x14ac:dyDescent="0.25">
      <c r="A31" s="67">
        <v>8</v>
      </c>
      <c r="B31" s="2" t="s">
        <v>1234</v>
      </c>
      <c r="C31" s="3"/>
      <c r="D31" s="3"/>
      <c r="E31" s="3"/>
      <c r="F31" s="71"/>
      <c r="G31" s="133"/>
      <c r="H31" s="216"/>
      <c r="I31" s="198"/>
      <c r="J31" s="198"/>
      <c r="K31" s="35"/>
    </row>
    <row r="32" spans="1:11" ht="25.9" customHeight="1" x14ac:dyDescent="0.25">
      <c r="A32" s="3"/>
      <c r="B32" s="4" t="s">
        <v>1235</v>
      </c>
      <c r="C32" s="5">
        <v>6000</v>
      </c>
      <c r="D32" s="5">
        <v>3000</v>
      </c>
      <c r="E32" s="5">
        <v>1200</v>
      </c>
      <c r="F32" s="71">
        <v>1</v>
      </c>
      <c r="G32" s="133">
        <v>1</v>
      </c>
      <c r="H32" s="216"/>
      <c r="I32" s="198"/>
      <c r="J32" s="198"/>
      <c r="K32" s="35"/>
    </row>
    <row r="33" spans="1:11" ht="39" customHeight="1" x14ac:dyDescent="0.25">
      <c r="A33" s="3"/>
      <c r="B33" s="4" t="s">
        <v>1236</v>
      </c>
      <c r="C33" s="5">
        <v>6000</v>
      </c>
      <c r="D33" s="5">
        <v>3000</v>
      </c>
      <c r="E33" s="5">
        <v>1200</v>
      </c>
      <c r="F33" s="71">
        <v>1</v>
      </c>
      <c r="G33" s="133">
        <v>1</v>
      </c>
      <c r="H33" s="216"/>
      <c r="I33" s="198"/>
      <c r="J33" s="198"/>
      <c r="K33" s="35"/>
    </row>
    <row r="34" spans="1:11" ht="25.9" customHeight="1" x14ac:dyDescent="0.25">
      <c r="A34" s="67">
        <v>9</v>
      </c>
      <c r="B34" s="2" t="s">
        <v>1237</v>
      </c>
      <c r="C34" s="5">
        <v>4000</v>
      </c>
      <c r="D34" s="5">
        <v>2000</v>
      </c>
      <c r="E34" s="5">
        <v>1000</v>
      </c>
      <c r="F34" s="71">
        <v>1</v>
      </c>
      <c r="G34" s="133">
        <v>1</v>
      </c>
      <c r="H34" s="216"/>
      <c r="I34" s="198"/>
      <c r="J34" s="198"/>
      <c r="K34" s="35"/>
    </row>
    <row r="35" spans="1:11" ht="25.9" customHeight="1" x14ac:dyDescent="0.25">
      <c r="A35" s="3"/>
      <c r="B35" s="4" t="s">
        <v>1238</v>
      </c>
      <c r="C35" s="5">
        <v>4000</v>
      </c>
      <c r="D35" s="5">
        <v>2000</v>
      </c>
      <c r="E35" s="5">
        <v>1000</v>
      </c>
      <c r="F35" s="71">
        <v>1</v>
      </c>
      <c r="G35" s="133">
        <v>1</v>
      </c>
      <c r="H35" s="216"/>
      <c r="I35" s="198"/>
      <c r="J35" s="198"/>
      <c r="K35" s="35"/>
    </row>
    <row r="36" spans="1:11" ht="25.9" customHeight="1" x14ac:dyDescent="0.25">
      <c r="A36" s="3"/>
      <c r="B36" s="4" t="s">
        <v>1239</v>
      </c>
      <c r="C36" s="5">
        <v>4000</v>
      </c>
      <c r="D36" s="5">
        <v>2000</v>
      </c>
      <c r="E36" s="5">
        <v>1000</v>
      </c>
      <c r="F36" s="71">
        <v>1</v>
      </c>
      <c r="G36" s="133">
        <v>1</v>
      </c>
      <c r="H36" s="216"/>
      <c r="I36" s="198"/>
      <c r="J36" s="198"/>
      <c r="K36" s="35"/>
    </row>
    <row r="37" spans="1:11" ht="25.9" customHeight="1" x14ac:dyDescent="0.25">
      <c r="A37" s="3"/>
      <c r="B37" s="4" t="s">
        <v>1240</v>
      </c>
      <c r="C37" s="5">
        <v>4000</v>
      </c>
      <c r="D37" s="5">
        <v>2000</v>
      </c>
      <c r="E37" s="5">
        <v>1000</v>
      </c>
      <c r="F37" s="71">
        <v>1</v>
      </c>
      <c r="G37" s="133">
        <v>1</v>
      </c>
      <c r="H37" s="216"/>
      <c r="I37" s="198"/>
      <c r="J37" s="198"/>
      <c r="K37" s="35"/>
    </row>
    <row r="38" spans="1:11" ht="25.9" customHeight="1" x14ac:dyDescent="0.25">
      <c r="A38" s="3"/>
      <c r="B38" s="4" t="s">
        <v>1241</v>
      </c>
      <c r="C38" s="5">
        <v>4000</v>
      </c>
      <c r="D38" s="5">
        <v>2000</v>
      </c>
      <c r="E38" s="5">
        <v>1000</v>
      </c>
      <c r="F38" s="71">
        <v>1</v>
      </c>
      <c r="G38" s="133">
        <v>1</v>
      </c>
      <c r="H38" s="216"/>
      <c r="I38" s="198"/>
      <c r="J38" s="198"/>
      <c r="K38" s="35"/>
    </row>
    <row r="39" spans="1:11" ht="25.9" customHeight="1" x14ac:dyDescent="0.25">
      <c r="A39" s="67">
        <v>10</v>
      </c>
      <c r="B39" s="2" t="s">
        <v>1242</v>
      </c>
      <c r="C39" s="5">
        <v>8000</v>
      </c>
      <c r="D39" s="5">
        <v>4000</v>
      </c>
      <c r="E39" s="5">
        <v>2000</v>
      </c>
      <c r="F39" s="71">
        <v>1</v>
      </c>
      <c r="G39" s="133">
        <v>1</v>
      </c>
      <c r="H39" s="216"/>
      <c r="I39" s="198"/>
      <c r="J39" s="198"/>
      <c r="K39" s="35"/>
    </row>
    <row r="40" spans="1:11" ht="29.25" customHeight="1" x14ac:dyDescent="0.25">
      <c r="A40" s="67">
        <v>11</v>
      </c>
      <c r="B40" s="2" t="s">
        <v>1243</v>
      </c>
      <c r="C40" s="3"/>
      <c r="D40" s="3"/>
      <c r="E40" s="3"/>
      <c r="F40" s="71"/>
      <c r="G40" s="133"/>
      <c r="H40" s="280"/>
      <c r="I40" s="281"/>
      <c r="J40" s="200"/>
      <c r="K40" s="41"/>
    </row>
    <row r="41" spans="1:11" ht="29.25" customHeight="1" x14ac:dyDescent="0.25">
      <c r="A41" s="3"/>
      <c r="B41" s="4" t="s">
        <v>814</v>
      </c>
      <c r="C41" s="5">
        <v>9000</v>
      </c>
      <c r="D41" s="3"/>
      <c r="E41" s="3"/>
      <c r="F41" s="71">
        <v>1</v>
      </c>
      <c r="G41" s="133">
        <v>1</v>
      </c>
      <c r="H41" s="300">
        <f>15800/C41</f>
        <v>1.7555555555555555</v>
      </c>
      <c r="I41" s="291"/>
      <c r="J41" s="401" t="s">
        <v>2910</v>
      </c>
      <c r="K41" s="41"/>
    </row>
    <row r="42" spans="1:11" ht="29.25" customHeight="1" x14ac:dyDescent="0.25">
      <c r="A42" s="3"/>
      <c r="B42" s="4" t="s">
        <v>61</v>
      </c>
      <c r="C42" s="5">
        <v>8000</v>
      </c>
      <c r="D42" s="3"/>
      <c r="E42" s="3"/>
      <c r="F42" s="71">
        <v>1</v>
      </c>
      <c r="G42" s="133">
        <v>1</v>
      </c>
      <c r="H42" s="300">
        <f>15800/C42</f>
        <v>1.9750000000000001</v>
      </c>
      <c r="I42" s="291"/>
      <c r="J42" s="402"/>
      <c r="K42" s="41"/>
    </row>
    <row r="43" spans="1:11" ht="29.25" customHeight="1" x14ac:dyDescent="0.25">
      <c r="A43" s="68">
        <v>12</v>
      </c>
      <c r="B43" s="2" t="s">
        <v>1244</v>
      </c>
      <c r="C43" s="25">
        <v>6500</v>
      </c>
      <c r="D43" s="3"/>
      <c r="E43" s="3"/>
      <c r="F43" s="71">
        <v>1</v>
      </c>
      <c r="G43" s="133">
        <v>1</v>
      </c>
      <c r="H43" s="280">
        <v>1</v>
      </c>
      <c r="I43" s="281"/>
      <c r="J43" s="403" t="s">
        <v>2911</v>
      </c>
      <c r="K43" s="41"/>
    </row>
    <row r="44" spans="1:11" ht="29.25" customHeight="1" x14ac:dyDescent="0.25">
      <c r="A44" s="68">
        <v>13</v>
      </c>
      <c r="B44" s="2" t="s">
        <v>1245</v>
      </c>
      <c r="C44" s="25">
        <v>5000</v>
      </c>
      <c r="D44" s="3"/>
      <c r="E44" s="3"/>
      <c r="F44" s="71">
        <v>1</v>
      </c>
      <c r="G44" s="133">
        <v>1</v>
      </c>
      <c r="H44" s="280">
        <f>6400/C44</f>
        <v>1.28</v>
      </c>
      <c r="I44" s="281"/>
      <c r="J44" s="404"/>
      <c r="K44" s="41"/>
    </row>
    <row r="45" spans="1:11" ht="29.25" customHeight="1" x14ac:dyDescent="0.25">
      <c r="A45" s="68">
        <v>14</v>
      </c>
      <c r="B45" s="2" t="s">
        <v>1246</v>
      </c>
      <c r="C45" s="25">
        <v>6500</v>
      </c>
      <c r="D45" s="3"/>
      <c r="E45" s="3"/>
      <c r="F45" s="71">
        <v>1</v>
      </c>
      <c r="G45" s="133">
        <v>1</v>
      </c>
      <c r="H45" s="280">
        <v>1</v>
      </c>
      <c r="I45" s="281"/>
      <c r="J45" s="405"/>
      <c r="K45" s="41"/>
    </row>
    <row r="46" spans="1:11" ht="25.9" customHeight="1" x14ac:dyDescent="0.25">
      <c r="A46" s="68">
        <v>15</v>
      </c>
      <c r="B46" s="2" t="s">
        <v>1247</v>
      </c>
      <c r="C46" s="25">
        <v>13000</v>
      </c>
      <c r="D46" s="3"/>
      <c r="E46" s="3"/>
      <c r="F46" s="71">
        <v>1</v>
      </c>
      <c r="G46" s="133">
        <v>1</v>
      </c>
      <c r="H46" s="280"/>
      <c r="I46" s="281"/>
      <c r="J46" s="200"/>
      <c r="K46" s="41"/>
    </row>
    <row r="47" spans="1:11" ht="39" customHeight="1" x14ac:dyDescent="0.25">
      <c r="A47" s="68">
        <v>16</v>
      </c>
      <c r="B47" s="2" t="s">
        <v>1248</v>
      </c>
      <c r="C47" s="3"/>
      <c r="D47" s="3"/>
      <c r="E47" s="3"/>
      <c r="F47" s="71"/>
      <c r="G47" s="133"/>
      <c r="H47" s="280"/>
      <c r="I47" s="281"/>
      <c r="J47" s="200"/>
      <c r="K47" s="41"/>
    </row>
    <row r="48" spans="1:11" ht="25.9" customHeight="1" x14ac:dyDescent="0.25">
      <c r="A48" s="3"/>
      <c r="B48" s="4" t="s">
        <v>1249</v>
      </c>
      <c r="C48" s="5">
        <v>5000</v>
      </c>
      <c r="D48" s="5">
        <v>2500</v>
      </c>
      <c r="E48" s="5">
        <v>1000</v>
      </c>
      <c r="F48" s="71">
        <v>1</v>
      </c>
      <c r="G48" s="133">
        <v>1</v>
      </c>
      <c r="H48" s="280"/>
      <c r="I48" s="281"/>
      <c r="J48" s="200"/>
      <c r="K48" s="41"/>
    </row>
    <row r="49" spans="1:11" ht="25.9" customHeight="1" x14ac:dyDescent="0.25">
      <c r="A49" s="3"/>
      <c r="B49" s="4" t="s">
        <v>1250</v>
      </c>
      <c r="C49" s="5">
        <v>5000</v>
      </c>
      <c r="D49" s="5">
        <v>3000</v>
      </c>
      <c r="E49" s="5">
        <v>1000</v>
      </c>
      <c r="F49" s="71">
        <v>1.2</v>
      </c>
      <c r="G49" s="133">
        <v>1.2</v>
      </c>
      <c r="H49" s="280"/>
      <c r="I49" s="281"/>
      <c r="J49" s="200"/>
      <c r="K49" s="41"/>
    </row>
    <row r="50" spans="1:11" ht="25.9" customHeight="1" x14ac:dyDescent="0.25">
      <c r="A50" s="67">
        <v>17</v>
      </c>
      <c r="B50" s="2" t="s">
        <v>77</v>
      </c>
      <c r="C50" s="3"/>
      <c r="D50" s="3"/>
      <c r="E50" s="3"/>
      <c r="F50" s="71"/>
      <c r="G50" s="133"/>
      <c r="H50" s="280"/>
      <c r="I50" s="281"/>
      <c r="J50" s="200"/>
      <c r="K50" s="41"/>
    </row>
    <row r="51" spans="1:11" ht="25.9" customHeight="1" x14ac:dyDescent="0.25">
      <c r="A51" s="3"/>
      <c r="B51" s="4" t="s">
        <v>78</v>
      </c>
      <c r="C51" s="5">
        <v>3000</v>
      </c>
      <c r="D51" s="3"/>
      <c r="E51" s="3"/>
      <c r="F51" s="71">
        <v>1</v>
      </c>
      <c r="G51" s="133">
        <v>1.2</v>
      </c>
      <c r="H51" s="280"/>
      <c r="I51" s="281"/>
      <c r="J51" s="200"/>
      <c r="K51" s="41"/>
    </row>
    <row r="52" spans="1:11" ht="25.9" customHeight="1" x14ac:dyDescent="0.25">
      <c r="A52" s="3"/>
      <c r="B52" s="4" t="s">
        <v>539</v>
      </c>
      <c r="C52" s="5">
        <v>2000</v>
      </c>
      <c r="D52" s="3"/>
      <c r="E52" s="3"/>
      <c r="F52" s="71">
        <v>1</v>
      </c>
      <c r="G52" s="133">
        <v>1.2</v>
      </c>
      <c r="H52" s="280">
        <f>5600/C52</f>
        <v>2.8</v>
      </c>
      <c r="I52" s="281"/>
      <c r="J52" s="406" t="s">
        <v>2912</v>
      </c>
      <c r="K52" s="41"/>
    </row>
    <row r="53" spans="1:11" ht="25.9" customHeight="1" x14ac:dyDescent="0.25">
      <c r="A53" s="3"/>
      <c r="B53" s="4" t="s">
        <v>80</v>
      </c>
      <c r="C53" s="5">
        <v>1000</v>
      </c>
      <c r="D53" s="3"/>
      <c r="E53" s="3"/>
      <c r="F53" s="71">
        <v>1</v>
      </c>
      <c r="G53" s="133">
        <v>1.2</v>
      </c>
      <c r="H53" s="280">
        <f>5000/C53</f>
        <v>5</v>
      </c>
      <c r="I53" s="281"/>
      <c r="J53" s="407"/>
      <c r="K53" s="41"/>
    </row>
  </sheetData>
  <autoFilter ref="A3:K3" xr:uid="{00000000-0009-0000-0000-00001B000000}"/>
  <mergeCells count="12">
    <mergeCell ref="K2:K3"/>
    <mergeCell ref="J41:J42"/>
    <mergeCell ref="J43:J45"/>
    <mergeCell ref="J52:J5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L59"/>
  <sheetViews>
    <sheetView tabSelected="1" topLeftCell="A39" zoomScale="70" zoomScaleNormal="70" workbookViewId="0">
      <selection activeCell="T10" sqref="T10"/>
    </sheetView>
  </sheetViews>
  <sheetFormatPr defaultRowHeight="16.5" x14ac:dyDescent="0.25"/>
  <cols>
    <col min="2" max="2" width="59.125" customWidth="1"/>
    <col min="3" max="5" width="10.75" hidden="1" customWidth="1"/>
    <col min="6" max="6" width="17.125" style="28" hidden="1" customWidth="1"/>
    <col min="7" max="7" width="17.125" style="134" customWidth="1"/>
    <col min="8" max="8" width="17.125" style="277" hidden="1" customWidth="1"/>
    <col min="9" max="10" width="17.125" style="278" hidden="1" customWidth="1"/>
    <col min="11" max="11" width="12.25" style="28" hidden="1" customWidth="1"/>
  </cols>
  <sheetData>
    <row r="1" spans="1:11" ht="28.15" customHeight="1" x14ac:dyDescent="0.25">
      <c r="A1" s="100" t="s">
        <v>1157</v>
      </c>
      <c r="B1" s="121"/>
      <c r="F1" s="73"/>
      <c r="G1" s="141"/>
      <c r="H1" s="194"/>
      <c r="I1" s="105"/>
      <c r="J1" s="105"/>
      <c r="K1" s="105"/>
    </row>
    <row r="2" spans="1:11" ht="30.6" customHeight="1" x14ac:dyDescent="0.2">
      <c r="A2" s="393" t="s">
        <v>0</v>
      </c>
      <c r="B2" s="394" t="s">
        <v>1</v>
      </c>
      <c r="C2" s="349" t="s">
        <v>2846</v>
      </c>
      <c r="D2" s="349"/>
      <c r="E2" s="349"/>
      <c r="F2" s="349" t="s">
        <v>2839</v>
      </c>
      <c r="G2" s="351" t="s">
        <v>2843</v>
      </c>
      <c r="H2" s="372" t="s">
        <v>2851</v>
      </c>
      <c r="I2" s="349" t="s">
        <v>2840</v>
      </c>
      <c r="J2" s="350" t="s">
        <v>2841</v>
      </c>
      <c r="K2" s="349" t="s">
        <v>2850</v>
      </c>
    </row>
    <row r="3" spans="1:11" ht="30.6" customHeight="1" x14ac:dyDescent="0.2">
      <c r="A3" s="393"/>
      <c r="B3" s="394"/>
      <c r="C3" s="67" t="s">
        <v>3</v>
      </c>
      <c r="D3" s="67" t="s">
        <v>4</v>
      </c>
      <c r="E3" s="67" t="s">
        <v>5</v>
      </c>
      <c r="F3" s="349"/>
      <c r="G3" s="351"/>
      <c r="H3" s="372"/>
      <c r="I3" s="349"/>
      <c r="J3" s="350"/>
      <c r="K3" s="349"/>
    </row>
    <row r="4" spans="1:11" ht="25.9" customHeight="1" x14ac:dyDescent="0.2">
      <c r="A4" s="67">
        <v>1</v>
      </c>
      <c r="B4" s="2" t="s">
        <v>1158</v>
      </c>
      <c r="C4" s="3"/>
      <c r="D4" s="3"/>
      <c r="E4" s="3"/>
      <c r="F4" s="36"/>
      <c r="G4" s="136"/>
      <c r="H4" s="274"/>
      <c r="I4" s="34"/>
      <c r="J4" s="34"/>
      <c r="K4" s="170"/>
    </row>
    <row r="5" spans="1:11" ht="42.75" customHeight="1" x14ac:dyDescent="0.2">
      <c r="A5" s="67"/>
      <c r="B5" s="4" t="s">
        <v>1159</v>
      </c>
      <c r="C5" s="5">
        <v>11000</v>
      </c>
      <c r="D5" s="5">
        <v>5500</v>
      </c>
      <c r="E5" s="5">
        <v>3300</v>
      </c>
      <c r="F5" s="71">
        <v>1.1000000000000001</v>
      </c>
      <c r="G5" s="133">
        <v>1.1000000000000001</v>
      </c>
      <c r="H5" s="178"/>
      <c r="I5" s="35"/>
      <c r="J5" s="35"/>
      <c r="K5" s="35"/>
    </row>
    <row r="6" spans="1:11" ht="42.75" customHeight="1" x14ac:dyDescent="0.2">
      <c r="A6" s="67"/>
      <c r="B6" s="4" t="s">
        <v>1160</v>
      </c>
      <c r="C6" s="5">
        <v>11000</v>
      </c>
      <c r="D6" s="5">
        <v>5500</v>
      </c>
      <c r="E6" s="5">
        <v>3300</v>
      </c>
      <c r="F6" s="71">
        <v>1.1000000000000001</v>
      </c>
      <c r="G6" s="133">
        <v>1.1000000000000001</v>
      </c>
      <c r="H6" s="274"/>
      <c r="I6" s="34"/>
      <c r="J6" s="34"/>
      <c r="K6" s="36"/>
    </row>
    <row r="7" spans="1:11" ht="42.75" customHeight="1" x14ac:dyDescent="0.2">
      <c r="A7" s="67"/>
      <c r="B7" s="4" t="s">
        <v>1161</v>
      </c>
      <c r="C7" s="5">
        <v>11000</v>
      </c>
      <c r="D7" s="5">
        <v>5500</v>
      </c>
      <c r="E7" s="5">
        <v>3300</v>
      </c>
      <c r="F7" s="71">
        <v>1.1000000000000001</v>
      </c>
      <c r="G7" s="133">
        <v>1.1000000000000001</v>
      </c>
      <c r="H7" s="178"/>
      <c r="I7" s="35"/>
      <c r="J7" s="35"/>
      <c r="K7" s="35"/>
    </row>
    <row r="8" spans="1:11" ht="25.9" customHeight="1" x14ac:dyDescent="0.2">
      <c r="A8" s="67">
        <v>2</v>
      </c>
      <c r="B8" s="2" t="s">
        <v>1162</v>
      </c>
      <c r="C8" s="3"/>
      <c r="D8" s="3"/>
      <c r="E8" s="3"/>
      <c r="F8" s="71"/>
      <c r="G8" s="133"/>
      <c r="H8" s="178"/>
      <c r="I8" s="35"/>
      <c r="J8" s="35"/>
      <c r="K8" s="35"/>
    </row>
    <row r="9" spans="1:11" ht="25.9" customHeight="1" x14ac:dyDescent="0.2">
      <c r="A9" s="67"/>
      <c r="B9" s="4" t="s">
        <v>1163</v>
      </c>
      <c r="C9" s="5">
        <v>6000</v>
      </c>
      <c r="D9" s="5">
        <v>3500</v>
      </c>
      <c r="E9" s="5">
        <v>1800</v>
      </c>
      <c r="F9" s="71">
        <v>1</v>
      </c>
      <c r="G9" s="133">
        <v>1</v>
      </c>
      <c r="H9" s="274"/>
      <c r="I9" s="34"/>
      <c r="J9" s="34"/>
      <c r="K9" s="36"/>
    </row>
    <row r="10" spans="1:11" ht="25.9" customHeight="1" x14ac:dyDescent="0.2">
      <c r="A10" s="67">
        <v>3</v>
      </c>
      <c r="B10" s="2" t="s">
        <v>1164</v>
      </c>
      <c r="C10" s="3"/>
      <c r="D10" s="3"/>
      <c r="E10" s="3"/>
      <c r="F10" s="71"/>
      <c r="G10" s="133"/>
      <c r="H10" s="178"/>
      <c r="I10" s="35"/>
      <c r="J10" s="35"/>
      <c r="K10" s="35"/>
    </row>
    <row r="11" spans="1:11" ht="25.9" customHeight="1" x14ac:dyDescent="0.2">
      <c r="A11" s="2"/>
      <c r="B11" s="4" t="s">
        <v>1165</v>
      </c>
      <c r="C11" s="5">
        <v>17000</v>
      </c>
      <c r="D11" s="5">
        <v>8500</v>
      </c>
      <c r="E11" s="5">
        <v>4300</v>
      </c>
      <c r="F11" s="71">
        <v>1.1000000000000001</v>
      </c>
      <c r="G11" s="133">
        <v>1.1000000000000001</v>
      </c>
      <c r="H11" s="178"/>
      <c r="I11" s="35"/>
      <c r="J11" s="35"/>
      <c r="K11" s="35"/>
    </row>
    <row r="12" spans="1:11" ht="25.9" customHeight="1" x14ac:dyDescent="0.2">
      <c r="A12" s="2"/>
      <c r="B12" s="4" t="s">
        <v>1166</v>
      </c>
      <c r="C12" s="5">
        <v>17000</v>
      </c>
      <c r="D12" s="5">
        <v>8500</v>
      </c>
      <c r="E12" s="5">
        <v>4300</v>
      </c>
      <c r="F12" s="71">
        <v>1.1000000000000001</v>
      </c>
      <c r="G12" s="133">
        <v>1.1000000000000001</v>
      </c>
      <c r="H12" s="178"/>
      <c r="I12" s="35"/>
      <c r="J12" s="35"/>
      <c r="K12" s="35"/>
    </row>
    <row r="13" spans="1:11" ht="63.75" customHeight="1" x14ac:dyDescent="0.2">
      <c r="A13" s="2"/>
      <c r="B13" s="4" t="s">
        <v>1167</v>
      </c>
      <c r="C13" s="5">
        <v>17000</v>
      </c>
      <c r="D13" s="5">
        <v>8500</v>
      </c>
      <c r="E13" s="5">
        <v>4300</v>
      </c>
      <c r="F13" s="71">
        <v>1.1000000000000001</v>
      </c>
      <c r="G13" s="133">
        <v>1.1000000000000001</v>
      </c>
      <c r="H13" s="178"/>
      <c r="I13" s="35"/>
      <c r="J13" s="35"/>
      <c r="K13" s="35"/>
    </row>
    <row r="14" spans="1:11" ht="25.9" customHeight="1" x14ac:dyDescent="0.2">
      <c r="A14" s="67"/>
      <c r="B14" s="4" t="s">
        <v>1168</v>
      </c>
      <c r="C14" s="5">
        <v>19500</v>
      </c>
      <c r="D14" s="5">
        <v>9800</v>
      </c>
      <c r="E14" s="5">
        <v>4600</v>
      </c>
      <c r="F14" s="71">
        <v>1.1000000000000001</v>
      </c>
      <c r="G14" s="133">
        <v>1.1000000000000001</v>
      </c>
      <c r="H14" s="274"/>
      <c r="I14" s="34"/>
      <c r="J14" s="34"/>
      <c r="K14" s="36"/>
    </row>
    <row r="15" spans="1:11" ht="27.75" customHeight="1" x14ac:dyDescent="0.2">
      <c r="A15" s="67">
        <v>4</v>
      </c>
      <c r="B15" s="2" t="s">
        <v>1169</v>
      </c>
      <c r="C15" s="3"/>
      <c r="D15" s="3"/>
      <c r="E15" s="3"/>
      <c r="F15" s="71"/>
      <c r="G15" s="133"/>
      <c r="H15" s="178"/>
      <c r="I15" s="35"/>
      <c r="J15" s="35"/>
      <c r="K15" s="35"/>
    </row>
    <row r="16" spans="1:11" ht="27.75" customHeight="1" x14ac:dyDescent="0.2">
      <c r="A16" s="2"/>
      <c r="B16" s="4" t="s">
        <v>1170</v>
      </c>
      <c r="C16" s="5">
        <v>4000</v>
      </c>
      <c r="D16" s="5">
        <v>4000</v>
      </c>
      <c r="E16" s="5">
        <v>2000</v>
      </c>
      <c r="F16" s="71">
        <v>1</v>
      </c>
      <c r="G16" s="133">
        <v>1</v>
      </c>
      <c r="H16" s="178"/>
      <c r="I16" s="35"/>
      <c r="J16" s="35"/>
      <c r="K16" s="35"/>
    </row>
    <row r="17" spans="1:11" ht="43.5" customHeight="1" x14ac:dyDescent="0.2">
      <c r="A17" s="67"/>
      <c r="B17" s="4" t="s">
        <v>1171</v>
      </c>
      <c r="C17" s="5">
        <v>4000</v>
      </c>
      <c r="D17" s="5">
        <v>2000</v>
      </c>
      <c r="E17" s="5">
        <v>1100</v>
      </c>
      <c r="F17" s="71">
        <v>1</v>
      </c>
      <c r="G17" s="133">
        <v>1</v>
      </c>
      <c r="H17" s="178"/>
      <c r="I17" s="35"/>
      <c r="J17" s="35"/>
      <c r="K17" s="35"/>
    </row>
    <row r="18" spans="1:11" ht="43.5" customHeight="1" x14ac:dyDescent="0.2">
      <c r="A18" s="67"/>
      <c r="B18" s="4" t="s">
        <v>1172</v>
      </c>
      <c r="C18" s="5">
        <v>4000</v>
      </c>
      <c r="D18" s="5">
        <v>2000</v>
      </c>
      <c r="E18" s="5">
        <v>1100</v>
      </c>
      <c r="F18" s="71">
        <v>1</v>
      </c>
      <c r="G18" s="133">
        <v>1</v>
      </c>
      <c r="H18" s="178"/>
      <c r="I18" s="35"/>
      <c r="J18" s="35"/>
      <c r="K18" s="35"/>
    </row>
    <row r="19" spans="1:11" ht="43.5" customHeight="1" x14ac:dyDescent="0.2">
      <c r="A19" s="67"/>
      <c r="B19" s="4" t="s">
        <v>1173</v>
      </c>
      <c r="C19" s="5">
        <v>4000</v>
      </c>
      <c r="D19" s="5">
        <v>2000</v>
      </c>
      <c r="E19" s="5">
        <v>1100</v>
      </c>
      <c r="F19" s="71">
        <v>1</v>
      </c>
      <c r="G19" s="133">
        <v>1</v>
      </c>
      <c r="H19" s="178"/>
      <c r="I19" s="35"/>
      <c r="J19" s="35"/>
      <c r="K19" s="35"/>
    </row>
    <row r="20" spans="1:11" ht="43.5" customHeight="1" x14ac:dyDescent="0.2">
      <c r="A20" s="67"/>
      <c r="B20" s="4" t="s">
        <v>1174</v>
      </c>
      <c r="C20" s="5">
        <v>4000</v>
      </c>
      <c r="D20" s="5">
        <v>2000</v>
      </c>
      <c r="E20" s="5">
        <v>1400</v>
      </c>
      <c r="F20" s="71">
        <v>1</v>
      </c>
      <c r="G20" s="133">
        <v>1</v>
      </c>
      <c r="H20" s="274"/>
      <c r="I20" s="34"/>
      <c r="J20" s="34"/>
      <c r="K20" s="36"/>
    </row>
    <row r="21" spans="1:11" ht="43.5" customHeight="1" x14ac:dyDescent="0.2">
      <c r="A21" s="67"/>
      <c r="B21" s="4" t="s">
        <v>1175</v>
      </c>
      <c r="C21" s="5">
        <v>4000</v>
      </c>
      <c r="D21" s="5">
        <v>2000</v>
      </c>
      <c r="E21" s="5">
        <v>1100</v>
      </c>
      <c r="F21" s="71">
        <v>1</v>
      </c>
      <c r="G21" s="133">
        <v>1</v>
      </c>
      <c r="H21" s="178"/>
      <c r="I21" s="35"/>
      <c r="J21" s="35"/>
      <c r="K21" s="35"/>
    </row>
    <row r="22" spans="1:11" ht="43.5" customHeight="1" x14ac:dyDescent="0.2">
      <c r="A22" s="67"/>
      <c r="B22" s="4" t="s">
        <v>1176</v>
      </c>
      <c r="C22" s="5">
        <v>5000</v>
      </c>
      <c r="D22" s="5">
        <v>2600</v>
      </c>
      <c r="E22" s="5">
        <v>1400</v>
      </c>
      <c r="F22" s="71">
        <v>1</v>
      </c>
      <c r="G22" s="133">
        <v>1</v>
      </c>
      <c r="H22" s="178"/>
      <c r="I22" s="35"/>
      <c r="J22" s="35"/>
      <c r="K22" s="35"/>
    </row>
    <row r="23" spans="1:11" ht="39.6" customHeight="1" x14ac:dyDescent="0.2">
      <c r="A23" s="67"/>
      <c r="B23" s="4" t="s">
        <v>1177</v>
      </c>
      <c r="C23" s="5">
        <v>5000</v>
      </c>
      <c r="D23" s="5">
        <v>2600</v>
      </c>
      <c r="E23" s="5">
        <v>1400</v>
      </c>
      <c r="F23" s="71">
        <v>1</v>
      </c>
      <c r="G23" s="133">
        <v>1</v>
      </c>
      <c r="H23" s="178"/>
      <c r="I23" s="35"/>
      <c r="J23" s="35"/>
      <c r="K23" s="35"/>
    </row>
    <row r="24" spans="1:11" ht="25.9" customHeight="1" x14ac:dyDescent="0.2">
      <c r="A24" s="67">
        <v>5</v>
      </c>
      <c r="B24" s="2" t="s">
        <v>29</v>
      </c>
      <c r="C24" s="3"/>
      <c r="D24" s="3"/>
      <c r="E24" s="3"/>
      <c r="F24" s="71"/>
      <c r="G24" s="133"/>
      <c r="H24" s="178"/>
      <c r="I24" s="35"/>
      <c r="J24" s="35"/>
      <c r="K24" s="35"/>
    </row>
    <row r="25" spans="1:11" ht="39.6" customHeight="1" x14ac:dyDescent="0.2">
      <c r="A25" s="67"/>
      <c r="B25" s="4" t="s">
        <v>1178</v>
      </c>
      <c r="C25" s="5">
        <v>7000</v>
      </c>
      <c r="D25" s="5">
        <v>3500</v>
      </c>
      <c r="E25" s="5">
        <v>1400</v>
      </c>
      <c r="F25" s="71">
        <v>1</v>
      </c>
      <c r="G25" s="133">
        <v>1</v>
      </c>
      <c r="H25" s="274"/>
      <c r="I25" s="34"/>
      <c r="J25" s="34"/>
      <c r="K25" s="36"/>
    </row>
    <row r="26" spans="1:11" ht="25.9" customHeight="1" x14ac:dyDescent="0.2">
      <c r="A26" s="67"/>
      <c r="B26" s="4" t="s">
        <v>1179</v>
      </c>
      <c r="C26" s="5">
        <v>8000</v>
      </c>
      <c r="D26" s="5">
        <v>4000</v>
      </c>
      <c r="E26" s="5">
        <v>2000</v>
      </c>
      <c r="F26" s="71">
        <v>1</v>
      </c>
      <c r="G26" s="133">
        <v>1</v>
      </c>
      <c r="H26" s="178"/>
      <c r="I26" s="35"/>
      <c r="J26" s="35"/>
      <c r="K26" s="35"/>
    </row>
    <row r="27" spans="1:11" ht="25.9" customHeight="1" x14ac:dyDescent="0.2">
      <c r="A27" s="67">
        <v>6</v>
      </c>
      <c r="B27" s="2" t="s">
        <v>163</v>
      </c>
      <c r="C27" s="3"/>
      <c r="D27" s="3"/>
      <c r="E27" s="3"/>
      <c r="F27" s="71"/>
      <c r="G27" s="133"/>
      <c r="H27" s="178"/>
      <c r="I27" s="35"/>
      <c r="J27" s="35"/>
      <c r="K27" s="35"/>
    </row>
    <row r="28" spans="1:11" ht="25.9" customHeight="1" x14ac:dyDescent="0.2">
      <c r="A28" s="67"/>
      <c r="B28" s="4" t="s">
        <v>1180</v>
      </c>
      <c r="C28" s="5">
        <v>8000</v>
      </c>
      <c r="D28" s="5">
        <v>4000</v>
      </c>
      <c r="E28" s="5">
        <v>2000</v>
      </c>
      <c r="F28" s="71">
        <v>1</v>
      </c>
      <c r="G28" s="133">
        <v>1</v>
      </c>
      <c r="H28" s="178">
        <f>10000/C28</f>
        <v>1.25</v>
      </c>
      <c r="I28" s="35"/>
      <c r="J28" s="35" t="s">
        <v>2914</v>
      </c>
      <c r="K28" s="35"/>
    </row>
    <row r="29" spans="1:11" ht="25.9" customHeight="1" x14ac:dyDescent="0.2">
      <c r="A29" s="67">
        <v>7</v>
      </c>
      <c r="B29" s="2" t="s">
        <v>1181</v>
      </c>
      <c r="C29" s="3"/>
      <c r="D29" s="3"/>
      <c r="E29" s="3"/>
      <c r="F29" s="71"/>
      <c r="G29" s="133"/>
      <c r="H29" s="178"/>
      <c r="I29" s="35"/>
      <c r="J29" s="35"/>
      <c r="K29" s="35"/>
    </row>
    <row r="30" spans="1:11" ht="25.9" customHeight="1" x14ac:dyDescent="0.2">
      <c r="A30" s="67"/>
      <c r="B30" s="4" t="s">
        <v>1182</v>
      </c>
      <c r="C30" s="5">
        <v>5000</v>
      </c>
      <c r="D30" s="5">
        <v>2500</v>
      </c>
      <c r="E30" s="5">
        <v>1300</v>
      </c>
      <c r="F30" s="71">
        <v>1</v>
      </c>
      <c r="G30" s="133">
        <v>1</v>
      </c>
      <c r="H30" s="178"/>
      <c r="I30" s="35"/>
      <c r="J30" s="35"/>
      <c r="K30" s="35"/>
    </row>
    <row r="31" spans="1:11" ht="25.9" customHeight="1" x14ac:dyDescent="0.2">
      <c r="A31" s="67"/>
      <c r="B31" s="4" t="s">
        <v>1183</v>
      </c>
      <c r="C31" s="5">
        <v>5000</v>
      </c>
      <c r="D31" s="5">
        <v>2500</v>
      </c>
      <c r="E31" s="5">
        <v>1300</v>
      </c>
      <c r="F31" s="71">
        <v>1</v>
      </c>
      <c r="G31" s="133">
        <v>1</v>
      </c>
      <c r="H31" s="178"/>
      <c r="I31" s="35"/>
      <c r="J31" s="35"/>
      <c r="K31" s="35"/>
    </row>
    <row r="32" spans="1:11" ht="39.6" customHeight="1" x14ac:dyDescent="0.2">
      <c r="A32" s="67">
        <v>8</v>
      </c>
      <c r="B32" s="2" t="s">
        <v>1184</v>
      </c>
      <c r="C32" s="5">
        <v>3000</v>
      </c>
      <c r="D32" s="5">
        <v>1500</v>
      </c>
      <c r="E32" s="5">
        <v>1000</v>
      </c>
      <c r="F32" s="71">
        <v>1</v>
      </c>
      <c r="G32" s="133">
        <v>1</v>
      </c>
      <c r="H32" s="178"/>
      <c r="I32" s="35"/>
      <c r="J32" s="35"/>
      <c r="K32" s="35"/>
    </row>
    <row r="33" spans="1:11" ht="25.9" customHeight="1" x14ac:dyDescent="0.2">
      <c r="A33" s="67">
        <v>9</v>
      </c>
      <c r="B33" s="2" t="s">
        <v>1185</v>
      </c>
      <c r="C33" s="3"/>
      <c r="D33" s="3"/>
      <c r="E33" s="3"/>
      <c r="F33" s="71"/>
      <c r="G33" s="133"/>
      <c r="H33" s="178"/>
      <c r="I33" s="35"/>
      <c r="J33" s="35"/>
      <c r="K33" s="35"/>
    </row>
    <row r="34" spans="1:11" ht="25.9" customHeight="1" x14ac:dyDescent="0.2">
      <c r="A34" s="67"/>
      <c r="B34" s="4" t="s">
        <v>1186</v>
      </c>
      <c r="C34" s="5">
        <v>8000</v>
      </c>
      <c r="D34" s="5">
        <v>4000</v>
      </c>
      <c r="E34" s="5">
        <v>2000</v>
      </c>
      <c r="F34" s="71">
        <v>1</v>
      </c>
      <c r="G34" s="133">
        <v>1</v>
      </c>
      <c r="H34" s="178"/>
      <c r="I34" s="35"/>
      <c r="J34" s="35"/>
      <c r="K34" s="35"/>
    </row>
    <row r="35" spans="1:11" ht="44.25" customHeight="1" x14ac:dyDescent="0.2">
      <c r="A35" s="67"/>
      <c r="B35" s="4" t="s">
        <v>1187</v>
      </c>
      <c r="C35" s="5">
        <v>8000</v>
      </c>
      <c r="D35" s="5">
        <v>4000</v>
      </c>
      <c r="E35" s="5">
        <v>2000</v>
      </c>
      <c r="F35" s="71">
        <v>1</v>
      </c>
      <c r="G35" s="133">
        <v>1</v>
      </c>
      <c r="H35" s="178"/>
      <c r="I35" s="35"/>
      <c r="J35" s="35"/>
      <c r="K35" s="35"/>
    </row>
    <row r="36" spans="1:11" ht="44.25" customHeight="1" x14ac:dyDescent="0.2">
      <c r="A36" s="2"/>
      <c r="B36" s="4" t="s">
        <v>1188</v>
      </c>
      <c r="C36" s="5">
        <v>8000</v>
      </c>
      <c r="D36" s="5">
        <v>4000</v>
      </c>
      <c r="E36" s="5">
        <v>2000</v>
      </c>
      <c r="F36" s="71">
        <v>1</v>
      </c>
      <c r="G36" s="133">
        <v>1</v>
      </c>
      <c r="H36" s="178"/>
      <c r="I36" s="35"/>
      <c r="J36" s="35"/>
      <c r="K36" s="35"/>
    </row>
    <row r="37" spans="1:11" ht="44.25" customHeight="1" x14ac:dyDescent="0.2">
      <c r="A37" s="2"/>
      <c r="B37" s="4" t="s">
        <v>1189</v>
      </c>
      <c r="C37" s="5">
        <v>8000</v>
      </c>
      <c r="D37" s="5">
        <v>4000</v>
      </c>
      <c r="E37" s="5">
        <v>2000</v>
      </c>
      <c r="F37" s="71">
        <v>1</v>
      </c>
      <c r="G37" s="133">
        <v>1</v>
      </c>
      <c r="H37" s="178"/>
      <c r="I37" s="35"/>
      <c r="J37" s="35"/>
      <c r="K37" s="35"/>
    </row>
    <row r="38" spans="1:11" ht="44.25" customHeight="1" x14ac:dyDescent="0.2">
      <c r="A38" s="2"/>
      <c r="B38" s="4" t="s">
        <v>1190</v>
      </c>
      <c r="C38" s="5">
        <v>8000</v>
      </c>
      <c r="D38" s="5">
        <v>4000</v>
      </c>
      <c r="E38" s="5">
        <v>2000</v>
      </c>
      <c r="F38" s="71">
        <v>1</v>
      </c>
      <c r="G38" s="133">
        <v>1</v>
      </c>
      <c r="H38" s="178"/>
      <c r="I38" s="35"/>
      <c r="J38" s="35"/>
      <c r="K38" s="35"/>
    </row>
    <row r="39" spans="1:11" ht="25.9" customHeight="1" x14ac:dyDescent="0.2">
      <c r="A39" s="2"/>
      <c r="B39" s="4" t="s">
        <v>1191</v>
      </c>
      <c r="C39" s="5">
        <v>8000</v>
      </c>
      <c r="D39" s="5">
        <v>4000</v>
      </c>
      <c r="E39" s="5">
        <v>2000</v>
      </c>
      <c r="F39" s="71">
        <v>1</v>
      </c>
      <c r="G39" s="133">
        <v>1</v>
      </c>
      <c r="H39" s="178">
        <f>13000/C39</f>
        <v>1.625</v>
      </c>
      <c r="I39" s="35"/>
      <c r="J39" s="35" t="s">
        <v>2914</v>
      </c>
      <c r="K39" s="35"/>
    </row>
    <row r="40" spans="1:11" ht="25.9" customHeight="1" x14ac:dyDescent="0.25">
      <c r="A40" s="67">
        <v>10</v>
      </c>
      <c r="B40" s="2" t="s">
        <v>1144</v>
      </c>
      <c r="C40" s="3"/>
      <c r="D40" s="3"/>
      <c r="E40" s="3"/>
      <c r="F40" s="71"/>
      <c r="G40" s="133"/>
      <c r="H40" s="275"/>
      <c r="I40" s="276"/>
      <c r="J40" s="276"/>
      <c r="K40" s="41"/>
    </row>
    <row r="41" spans="1:11" ht="39.6" customHeight="1" x14ac:dyDescent="0.25">
      <c r="A41" s="67"/>
      <c r="B41" s="4" t="s">
        <v>1192</v>
      </c>
      <c r="C41" s="5">
        <v>8000</v>
      </c>
      <c r="D41" s="5">
        <v>4000</v>
      </c>
      <c r="E41" s="5">
        <v>2000</v>
      </c>
      <c r="F41" s="71">
        <v>1</v>
      </c>
      <c r="G41" s="133">
        <v>1</v>
      </c>
      <c r="H41" s="275"/>
      <c r="I41" s="276"/>
      <c r="J41" s="276"/>
      <c r="K41" s="41"/>
    </row>
    <row r="42" spans="1:11" ht="25.9" customHeight="1" x14ac:dyDescent="0.25">
      <c r="A42" s="67"/>
      <c r="B42" s="4" t="s">
        <v>1193</v>
      </c>
      <c r="C42" s="5">
        <v>8000</v>
      </c>
      <c r="D42" s="5">
        <v>4000</v>
      </c>
      <c r="E42" s="5">
        <v>2000</v>
      </c>
      <c r="F42" s="71">
        <v>1</v>
      </c>
      <c r="G42" s="133">
        <v>1</v>
      </c>
      <c r="H42" s="275"/>
      <c r="I42" s="276"/>
      <c r="J42" s="276"/>
      <c r="K42" s="41"/>
    </row>
    <row r="43" spans="1:11" ht="25.9" customHeight="1" x14ac:dyDescent="0.25">
      <c r="A43" s="67">
        <v>11</v>
      </c>
      <c r="B43" s="2" t="s">
        <v>1194</v>
      </c>
      <c r="C43" s="3"/>
      <c r="D43" s="3"/>
      <c r="E43" s="3"/>
      <c r="F43" s="71"/>
      <c r="G43" s="133"/>
      <c r="H43" s="275"/>
      <c r="I43" s="276"/>
      <c r="J43" s="276"/>
      <c r="K43" s="41"/>
    </row>
    <row r="44" spans="1:11" ht="25.9" customHeight="1" x14ac:dyDescent="0.25">
      <c r="A44" s="67"/>
      <c r="B44" s="4" t="s">
        <v>1195</v>
      </c>
      <c r="C44" s="5">
        <v>8000</v>
      </c>
      <c r="D44" s="3"/>
      <c r="E44" s="3"/>
      <c r="F44" s="71">
        <v>1</v>
      </c>
      <c r="G44" s="133">
        <v>1</v>
      </c>
      <c r="H44" s="275"/>
      <c r="I44" s="276"/>
      <c r="J44" s="276"/>
      <c r="K44" s="41"/>
    </row>
    <row r="45" spans="1:11" ht="25.9" customHeight="1" x14ac:dyDescent="0.25">
      <c r="A45" s="67"/>
      <c r="B45" s="4" t="s">
        <v>1196</v>
      </c>
      <c r="C45" s="5">
        <v>10000</v>
      </c>
      <c r="D45" s="3"/>
      <c r="E45" s="3"/>
      <c r="F45" s="71">
        <v>1</v>
      </c>
      <c r="G45" s="133">
        <v>1</v>
      </c>
      <c r="H45" s="275"/>
      <c r="I45" s="276"/>
      <c r="J45" s="276"/>
      <c r="K45" s="41"/>
    </row>
    <row r="46" spans="1:11" ht="25.9" customHeight="1" x14ac:dyDescent="0.25">
      <c r="A46" s="67"/>
      <c r="B46" s="4" t="s">
        <v>1197</v>
      </c>
      <c r="C46" s="5">
        <v>8000</v>
      </c>
      <c r="D46" s="3"/>
      <c r="E46" s="3"/>
      <c r="F46" s="71">
        <v>1</v>
      </c>
      <c r="G46" s="133">
        <v>1</v>
      </c>
      <c r="H46" s="275"/>
      <c r="I46" s="276"/>
      <c r="J46" s="276"/>
      <c r="K46" s="41"/>
    </row>
    <row r="47" spans="1:11" ht="25.9" customHeight="1" x14ac:dyDescent="0.25">
      <c r="A47" s="67">
        <v>12</v>
      </c>
      <c r="B47" s="2" t="s">
        <v>1198</v>
      </c>
      <c r="C47" s="5">
        <v>7000</v>
      </c>
      <c r="D47" s="3"/>
      <c r="E47" s="3"/>
      <c r="F47" s="71">
        <v>1</v>
      </c>
      <c r="G47" s="133">
        <v>1</v>
      </c>
      <c r="H47" s="275"/>
      <c r="I47" s="276"/>
      <c r="J47" s="276"/>
      <c r="K47" s="41"/>
    </row>
    <row r="48" spans="1:11" ht="25.9" customHeight="1" x14ac:dyDescent="0.25">
      <c r="A48" s="67">
        <v>13</v>
      </c>
      <c r="B48" s="2" t="s">
        <v>1199</v>
      </c>
      <c r="C48" s="3"/>
      <c r="D48" s="3"/>
      <c r="E48" s="3"/>
      <c r="F48" s="71"/>
      <c r="G48" s="133"/>
      <c r="H48" s="275"/>
      <c r="I48" s="276"/>
      <c r="J48" s="276"/>
      <c r="K48" s="41"/>
    </row>
    <row r="49" spans="1:11" ht="25.9" customHeight="1" x14ac:dyDescent="0.25">
      <c r="A49" s="67"/>
      <c r="B49" s="4" t="s">
        <v>1200</v>
      </c>
      <c r="C49" s="5">
        <v>6000</v>
      </c>
      <c r="D49" s="3"/>
      <c r="E49" s="3"/>
      <c r="F49" s="71">
        <v>1</v>
      </c>
      <c r="G49" s="133">
        <v>1</v>
      </c>
      <c r="H49" s="275"/>
      <c r="I49" s="276"/>
      <c r="J49" s="276"/>
      <c r="K49" s="41"/>
    </row>
    <row r="50" spans="1:11" ht="25.9" customHeight="1" x14ac:dyDescent="0.25">
      <c r="A50" s="67"/>
      <c r="B50" s="4" t="s">
        <v>1201</v>
      </c>
      <c r="C50" s="5">
        <v>6000</v>
      </c>
      <c r="D50" s="3"/>
      <c r="E50" s="3"/>
      <c r="F50" s="71">
        <v>1</v>
      </c>
      <c r="G50" s="133">
        <v>1</v>
      </c>
      <c r="H50" s="275"/>
      <c r="I50" s="276"/>
      <c r="J50" s="276"/>
      <c r="K50" s="41"/>
    </row>
    <row r="51" spans="1:11" ht="25.9" customHeight="1" x14ac:dyDescent="0.25">
      <c r="A51" s="67"/>
      <c r="B51" s="4" t="s">
        <v>1202</v>
      </c>
      <c r="C51" s="5">
        <v>6000</v>
      </c>
      <c r="D51" s="3"/>
      <c r="E51" s="3"/>
      <c r="F51" s="71">
        <v>1</v>
      </c>
      <c r="G51" s="133">
        <v>1</v>
      </c>
      <c r="H51" s="275"/>
      <c r="I51" s="276"/>
      <c r="J51" s="276"/>
      <c r="K51" s="41"/>
    </row>
    <row r="52" spans="1:11" ht="25.9" customHeight="1" x14ac:dyDescent="0.25">
      <c r="A52" s="67"/>
      <c r="B52" s="4" t="s">
        <v>1203</v>
      </c>
      <c r="C52" s="5">
        <v>10000</v>
      </c>
      <c r="D52" s="3"/>
      <c r="E52" s="3"/>
      <c r="F52" s="71">
        <v>1</v>
      </c>
      <c r="G52" s="133">
        <v>1</v>
      </c>
      <c r="H52" s="275"/>
      <c r="I52" s="276"/>
      <c r="J52" s="276"/>
      <c r="K52" s="41"/>
    </row>
    <row r="53" spans="1:11" ht="25.9" customHeight="1" x14ac:dyDescent="0.25">
      <c r="A53" s="67">
        <v>14</v>
      </c>
      <c r="B53" s="2" t="s">
        <v>1204</v>
      </c>
      <c r="C53" s="3"/>
      <c r="D53" s="3"/>
      <c r="E53" s="3"/>
      <c r="F53" s="71"/>
      <c r="G53" s="133"/>
      <c r="H53" s="275"/>
      <c r="I53" s="276"/>
      <c r="J53" s="276"/>
      <c r="K53" s="41"/>
    </row>
    <row r="54" spans="1:11" ht="25.9" customHeight="1" x14ac:dyDescent="0.25">
      <c r="A54" s="3"/>
      <c r="B54" s="4" t="s">
        <v>1205</v>
      </c>
      <c r="C54" s="5">
        <v>13000</v>
      </c>
      <c r="D54" s="3"/>
      <c r="E54" s="3"/>
      <c r="F54" s="71">
        <v>1</v>
      </c>
      <c r="G54" s="133">
        <v>1</v>
      </c>
      <c r="H54" s="275"/>
      <c r="I54" s="276"/>
      <c r="J54" s="276"/>
      <c r="K54" s="41"/>
    </row>
    <row r="55" spans="1:11" ht="25.9" customHeight="1" x14ac:dyDescent="0.25">
      <c r="A55" s="3"/>
      <c r="B55" s="4" t="s">
        <v>1206</v>
      </c>
      <c r="C55" s="5">
        <v>11000</v>
      </c>
      <c r="D55" s="3"/>
      <c r="E55" s="3"/>
      <c r="F55" s="71">
        <v>1</v>
      </c>
      <c r="G55" s="133">
        <v>1</v>
      </c>
      <c r="H55" s="275"/>
      <c r="I55" s="276"/>
      <c r="J55" s="276"/>
      <c r="K55" s="41"/>
    </row>
    <row r="56" spans="1:11" ht="25.9" customHeight="1" x14ac:dyDescent="0.25">
      <c r="A56" s="67">
        <v>15</v>
      </c>
      <c r="B56" s="2" t="s">
        <v>77</v>
      </c>
      <c r="C56" s="3"/>
      <c r="D56" s="3"/>
      <c r="E56" s="3"/>
      <c r="F56" s="71"/>
      <c r="G56" s="133"/>
      <c r="H56" s="275"/>
      <c r="I56" s="276"/>
      <c r="J56" s="276"/>
      <c r="K56" s="41"/>
    </row>
    <row r="57" spans="1:11" ht="25.9" customHeight="1" x14ac:dyDescent="0.25">
      <c r="A57" s="2"/>
      <c r="B57" s="4" t="s">
        <v>78</v>
      </c>
      <c r="C57" s="17">
        <v>3000</v>
      </c>
      <c r="D57" s="3"/>
      <c r="E57" s="3"/>
      <c r="F57" s="71">
        <v>1</v>
      </c>
      <c r="G57" s="133">
        <v>1.1000000000000001</v>
      </c>
      <c r="H57" s="275"/>
      <c r="I57" s="276"/>
      <c r="J57" s="276"/>
      <c r="K57" s="41"/>
    </row>
    <row r="58" spans="1:11" ht="25.9" customHeight="1" x14ac:dyDescent="0.25">
      <c r="A58" s="2"/>
      <c r="B58" s="4" t="s">
        <v>539</v>
      </c>
      <c r="C58" s="17">
        <v>2000</v>
      </c>
      <c r="D58" s="3"/>
      <c r="E58" s="3"/>
      <c r="F58" s="71">
        <v>1</v>
      </c>
      <c r="G58" s="133">
        <v>1.1000000000000001</v>
      </c>
      <c r="H58" s="275">
        <f>4000/C58</f>
        <v>2</v>
      </c>
      <c r="I58" s="276"/>
      <c r="J58" s="408" t="s">
        <v>2914</v>
      </c>
      <c r="K58" s="41"/>
    </row>
    <row r="59" spans="1:11" ht="25.9" customHeight="1" x14ac:dyDescent="0.25">
      <c r="A59" s="2"/>
      <c r="B59" s="4" t="s">
        <v>80</v>
      </c>
      <c r="C59" s="17">
        <v>1000</v>
      </c>
      <c r="D59" s="3"/>
      <c r="E59" s="3"/>
      <c r="F59" s="71">
        <v>1</v>
      </c>
      <c r="G59" s="133">
        <v>1.1000000000000001</v>
      </c>
      <c r="H59" s="275">
        <f>3000/C59</f>
        <v>3</v>
      </c>
      <c r="I59" s="276"/>
      <c r="J59" s="409"/>
      <c r="K59" s="41"/>
    </row>
  </sheetData>
  <autoFilter ref="A3:K3" xr:uid="{00000000-0009-0000-0000-00001C000000}"/>
  <mergeCells count="10">
    <mergeCell ref="K2:K3"/>
    <mergeCell ref="J58:J59"/>
    <mergeCell ref="J2:J3"/>
    <mergeCell ref="A2:A3"/>
    <mergeCell ref="B2:B3"/>
    <mergeCell ref="C2:E2"/>
    <mergeCell ref="F2:F3"/>
    <mergeCell ref="G2:G3"/>
    <mergeCell ref="H2:H3"/>
    <mergeCell ref="I2:I3"/>
  </mergeCells>
  <pageMargins left="0.70866141732283472" right="0.35433070866141736" top="0.55118110236220474" bottom="0.55118110236220474" header="0.31496062992125984" footer="0.31496062992125984"/>
  <pageSetup paperSize="9" scale="9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1"/>
  <sheetViews>
    <sheetView tabSelected="1" view="pageBreakPreview" zoomScale="70" zoomScaleNormal="100" zoomScaleSheetLayoutView="70" workbookViewId="0">
      <pane xSplit="2" ySplit="3" topLeftCell="G37" activePane="bottomRight" state="frozen"/>
      <selection activeCell="T10" sqref="T10"/>
      <selection pane="topRight" activeCell="T10" sqref="T10"/>
      <selection pane="bottomLeft" activeCell="T10" sqref="T10"/>
      <selection pane="bottomRight" activeCell="T10" sqref="T10"/>
    </sheetView>
  </sheetViews>
  <sheetFormatPr defaultColWidth="8.875" defaultRowHeight="14.25" x14ac:dyDescent="0.2"/>
  <cols>
    <col min="1" max="1" width="7.25" style="107" customWidth="1"/>
    <col min="2" max="2" width="59.375" style="107" customWidth="1"/>
    <col min="3" max="5" width="10.25" style="107" hidden="1" customWidth="1"/>
    <col min="6" max="6" width="15.875" style="107" hidden="1" customWidth="1"/>
    <col min="7" max="7" width="17.125" style="140" customWidth="1"/>
    <col min="8" max="8" width="13.875" style="176" hidden="1" customWidth="1"/>
    <col min="9" max="9" width="13.875" style="107" hidden="1" customWidth="1"/>
    <col min="10" max="10" width="17.375" style="107" hidden="1" customWidth="1"/>
    <col min="11" max="11" width="12.25" style="107" hidden="1" customWidth="1"/>
    <col min="12" max="16384" width="8.875" style="107"/>
  </cols>
  <sheetData>
    <row r="1" spans="1:11" s="124" customFormat="1" ht="30" customHeight="1" x14ac:dyDescent="0.25">
      <c r="A1" s="353" t="s">
        <v>1686</v>
      </c>
      <c r="B1" s="353"/>
      <c r="C1" s="353"/>
      <c r="D1" s="353"/>
      <c r="E1" s="353"/>
      <c r="F1" s="123"/>
      <c r="G1" s="137"/>
      <c r="H1" s="173"/>
      <c r="I1" s="123"/>
      <c r="J1" s="123"/>
      <c r="K1" s="129"/>
    </row>
    <row r="2" spans="1:11" ht="29.1" customHeight="1" x14ac:dyDescent="0.2">
      <c r="A2" s="354" t="s">
        <v>0</v>
      </c>
      <c r="B2" s="355" t="s">
        <v>1636</v>
      </c>
      <c r="C2" s="354" t="s">
        <v>2847</v>
      </c>
      <c r="D2" s="354"/>
      <c r="E2" s="354"/>
      <c r="F2" s="354" t="s">
        <v>2839</v>
      </c>
      <c r="G2" s="356" t="s">
        <v>2843</v>
      </c>
      <c r="H2" s="357" t="s">
        <v>2851</v>
      </c>
      <c r="I2" s="354" t="s">
        <v>2840</v>
      </c>
      <c r="J2" s="355" t="s">
        <v>2841</v>
      </c>
      <c r="K2" s="354" t="s">
        <v>2850</v>
      </c>
    </row>
    <row r="3" spans="1:11" ht="29.1" customHeight="1" x14ac:dyDescent="0.2">
      <c r="A3" s="354"/>
      <c r="B3" s="355"/>
      <c r="C3" s="165" t="s">
        <v>3</v>
      </c>
      <c r="D3" s="165" t="s">
        <v>4</v>
      </c>
      <c r="E3" s="165" t="s">
        <v>5</v>
      </c>
      <c r="F3" s="354"/>
      <c r="G3" s="356"/>
      <c r="H3" s="357"/>
      <c r="I3" s="354"/>
      <c r="J3" s="355"/>
      <c r="K3" s="354"/>
    </row>
    <row r="4" spans="1:11" ht="25.9" customHeight="1" x14ac:dyDescent="0.2">
      <c r="A4" s="165">
        <v>1</v>
      </c>
      <c r="B4" s="108" t="s">
        <v>1164</v>
      </c>
      <c r="C4" s="109"/>
      <c r="D4" s="109"/>
      <c r="E4" s="109"/>
      <c r="F4" s="109"/>
      <c r="G4" s="138"/>
      <c r="H4" s="174"/>
      <c r="I4" s="109"/>
      <c r="J4" s="109"/>
      <c r="K4" s="109"/>
    </row>
    <row r="5" spans="1:11" ht="25.9" customHeight="1" x14ac:dyDescent="0.2">
      <c r="A5" s="165"/>
      <c r="B5" s="110" t="s">
        <v>1687</v>
      </c>
      <c r="C5" s="111">
        <v>18000</v>
      </c>
      <c r="D5" s="111">
        <v>8000</v>
      </c>
      <c r="E5" s="111">
        <v>4000</v>
      </c>
      <c r="F5" s="112">
        <v>1</v>
      </c>
      <c r="G5" s="139">
        <v>1</v>
      </c>
      <c r="H5" s="175"/>
      <c r="I5" s="111"/>
      <c r="J5" s="111"/>
      <c r="K5" s="111"/>
    </row>
    <row r="6" spans="1:11" ht="25.9" customHeight="1" x14ac:dyDescent="0.2">
      <c r="A6" s="165"/>
      <c r="B6" s="110" t="s">
        <v>1688</v>
      </c>
      <c r="C6" s="111">
        <v>19000</v>
      </c>
      <c r="D6" s="111">
        <v>8500</v>
      </c>
      <c r="E6" s="111">
        <v>4300</v>
      </c>
      <c r="F6" s="112">
        <v>1</v>
      </c>
      <c r="G6" s="139">
        <v>1</v>
      </c>
      <c r="H6" s="175"/>
      <c r="I6" s="111"/>
      <c r="J6" s="111"/>
      <c r="K6" s="111"/>
    </row>
    <row r="7" spans="1:11" ht="25.9" customHeight="1" x14ac:dyDescent="0.2">
      <c r="A7" s="165"/>
      <c r="B7" s="110" t="s">
        <v>1689</v>
      </c>
      <c r="C7" s="111">
        <v>18000</v>
      </c>
      <c r="D7" s="111">
        <v>8000</v>
      </c>
      <c r="E7" s="111">
        <v>4000</v>
      </c>
      <c r="F7" s="112">
        <v>1</v>
      </c>
      <c r="G7" s="139">
        <v>1</v>
      </c>
      <c r="H7" s="175"/>
      <c r="I7" s="111"/>
      <c r="J7" s="111"/>
      <c r="K7" s="111"/>
    </row>
    <row r="8" spans="1:11" ht="25.9" customHeight="1" x14ac:dyDescent="0.2">
      <c r="A8" s="165"/>
      <c r="B8" s="110" t="s">
        <v>1690</v>
      </c>
      <c r="C8" s="111">
        <v>17000</v>
      </c>
      <c r="D8" s="111">
        <v>7500</v>
      </c>
      <c r="E8" s="111">
        <v>3800</v>
      </c>
      <c r="F8" s="112">
        <v>1</v>
      </c>
      <c r="G8" s="139">
        <v>1</v>
      </c>
      <c r="H8" s="175"/>
      <c r="I8" s="111"/>
      <c r="J8" s="111"/>
      <c r="K8" s="111"/>
    </row>
    <row r="9" spans="1:11" ht="25.9" customHeight="1" x14ac:dyDescent="0.2">
      <c r="A9" s="165"/>
      <c r="B9" s="110" t="s">
        <v>1691</v>
      </c>
      <c r="C9" s="111">
        <v>17000</v>
      </c>
      <c r="D9" s="111">
        <v>7500</v>
      </c>
      <c r="E9" s="111">
        <v>3800</v>
      </c>
      <c r="F9" s="112">
        <v>1</v>
      </c>
      <c r="G9" s="139">
        <v>1</v>
      </c>
      <c r="H9" s="175"/>
      <c r="I9" s="111"/>
      <c r="J9" s="111"/>
      <c r="K9" s="111"/>
    </row>
    <row r="10" spans="1:11" ht="25.9" customHeight="1" x14ac:dyDescent="0.2">
      <c r="A10" s="165">
        <v>2</v>
      </c>
      <c r="B10" s="108" t="s">
        <v>1217</v>
      </c>
      <c r="C10" s="109"/>
      <c r="D10" s="109"/>
      <c r="E10" s="109"/>
      <c r="F10" s="109"/>
      <c r="G10" s="138"/>
      <c r="H10" s="174"/>
      <c r="I10" s="109"/>
      <c r="J10" s="109"/>
      <c r="K10" s="109"/>
    </row>
    <row r="11" spans="1:11" ht="25.9" customHeight="1" x14ac:dyDescent="0.2">
      <c r="A11" s="165"/>
      <c r="B11" s="110" t="s">
        <v>1692</v>
      </c>
      <c r="C11" s="111">
        <v>11000</v>
      </c>
      <c r="D11" s="111">
        <v>5600</v>
      </c>
      <c r="E11" s="111">
        <v>2800</v>
      </c>
      <c r="F11" s="112">
        <v>1</v>
      </c>
      <c r="G11" s="139">
        <v>1</v>
      </c>
      <c r="H11" s="175"/>
      <c r="I11" s="111"/>
      <c r="J11" s="111"/>
      <c r="K11" s="111"/>
    </row>
    <row r="12" spans="1:11" ht="25.9" customHeight="1" x14ac:dyDescent="0.2">
      <c r="A12" s="165"/>
      <c r="B12" s="110" t="s">
        <v>1693</v>
      </c>
      <c r="C12" s="111">
        <v>9000</v>
      </c>
      <c r="D12" s="111">
        <v>4500</v>
      </c>
      <c r="E12" s="111">
        <v>2300</v>
      </c>
      <c r="F12" s="112">
        <v>1</v>
      </c>
      <c r="G12" s="139">
        <v>1</v>
      </c>
      <c r="H12" s="175"/>
      <c r="I12" s="111"/>
      <c r="J12" s="111"/>
      <c r="K12" s="111"/>
    </row>
    <row r="13" spans="1:11" ht="41.25" customHeight="1" x14ac:dyDescent="0.2">
      <c r="A13" s="165"/>
      <c r="B13" s="110" t="s">
        <v>1694</v>
      </c>
      <c r="C13" s="111">
        <v>7000</v>
      </c>
      <c r="D13" s="111">
        <v>3500</v>
      </c>
      <c r="E13" s="111">
        <v>1800</v>
      </c>
      <c r="F13" s="112">
        <v>1</v>
      </c>
      <c r="G13" s="139">
        <v>1</v>
      </c>
      <c r="H13" s="175"/>
      <c r="I13" s="111"/>
      <c r="J13" s="111"/>
      <c r="K13" s="111"/>
    </row>
    <row r="14" spans="1:11" ht="25.9" customHeight="1" x14ac:dyDescent="0.2">
      <c r="A14" s="165">
        <v>3</v>
      </c>
      <c r="B14" s="108" t="s">
        <v>1644</v>
      </c>
      <c r="C14" s="109"/>
      <c r="D14" s="109"/>
      <c r="E14" s="109"/>
      <c r="F14" s="109"/>
      <c r="G14" s="138"/>
      <c r="H14" s="174"/>
      <c r="I14" s="109"/>
      <c r="J14" s="109"/>
      <c r="K14" s="109"/>
    </row>
    <row r="15" spans="1:11" ht="25.9" customHeight="1" x14ac:dyDescent="0.2">
      <c r="A15" s="165"/>
      <c r="B15" s="110" t="s">
        <v>1695</v>
      </c>
      <c r="C15" s="111">
        <v>9000</v>
      </c>
      <c r="D15" s="111">
        <v>4500</v>
      </c>
      <c r="E15" s="111">
        <v>2300</v>
      </c>
      <c r="F15" s="112">
        <v>1</v>
      </c>
      <c r="G15" s="139">
        <v>1</v>
      </c>
      <c r="H15" s="175"/>
      <c r="I15" s="111"/>
      <c r="J15" s="111"/>
      <c r="K15" s="111"/>
    </row>
    <row r="16" spans="1:11" ht="25.9" customHeight="1" x14ac:dyDescent="0.2">
      <c r="A16" s="165"/>
      <c r="B16" s="110" t="s">
        <v>1696</v>
      </c>
      <c r="C16" s="111">
        <v>8000</v>
      </c>
      <c r="D16" s="111">
        <v>4000</v>
      </c>
      <c r="E16" s="111">
        <v>2000</v>
      </c>
      <c r="F16" s="112">
        <v>1</v>
      </c>
      <c r="G16" s="139">
        <v>1</v>
      </c>
      <c r="H16" s="175"/>
      <c r="I16" s="111"/>
      <c r="J16" s="111"/>
      <c r="K16" s="111"/>
    </row>
    <row r="17" spans="1:11" ht="25.9" customHeight="1" x14ac:dyDescent="0.2">
      <c r="A17" s="165">
        <v>4</v>
      </c>
      <c r="B17" s="108" t="s">
        <v>1697</v>
      </c>
      <c r="C17" s="109"/>
      <c r="D17" s="109"/>
      <c r="E17" s="109"/>
      <c r="F17" s="109"/>
      <c r="G17" s="138"/>
      <c r="H17" s="174"/>
      <c r="I17" s="109"/>
      <c r="J17" s="109"/>
      <c r="K17" s="109"/>
    </row>
    <row r="18" spans="1:11" ht="25.9" customHeight="1" x14ac:dyDescent="0.2">
      <c r="A18" s="165"/>
      <c r="B18" s="110" t="s">
        <v>1698</v>
      </c>
      <c r="C18" s="111">
        <v>9000</v>
      </c>
      <c r="D18" s="111">
        <v>4500</v>
      </c>
      <c r="E18" s="111">
        <v>2300</v>
      </c>
      <c r="F18" s="112">
        <v>1</v>
      </c>
      <c r="G18" s="139">
        <v>1</v>
      </c>
      <c r="H18" s="175"/>
      <c r="I18" s="111"/>
      <c r="J18" s="111"/>
      <c r="K18" s="111">
        <v>15000</v>
      </c>
    </row>
    <row r="19" spans="1:11" ht="25.9" customHeight="1" x14ac:dyDescent="0.2">
      <c r="A19" s="165">
        <v>5</v>
      </c>
      <c r="B19" s="108" t="s">
        <v>1699</v>
      </c>
      <c r="C19" s="109"/>
      <c r="D19" s="109"/>
      <c r="E19" s="109"/>
      <c r="F19" s="109"/>
      <c r="G19" s="138"/>
      <c r="H19" s="174"/>
      <c r="I19" s="109"/>
      <c r="J19" s="111"/>
      <c r="K19" s="111"/>
    </row>
    <row r="20" spans="1:11" ht="25.9" customHeight="1" x14ac:dyDescent="0.2">
      <c r="A20" s="165"/>
      <c r="B20" s="110" t="s">
        <v>1700</v>
      </c>
      <c r="C20" s="111">
        <v>8500</v>
      </c>
      <c r="D20" s="111">
        <v>4300</v>
      </c>
      <c r="E20" s="111">
        <v>2200</v>
      </c>
      <c r="F20" s="112">
        <v>1</v>
      </c>
      <c r="G20" s="139">
        <v>1</v>
      </c>
      <c r="H20" s="175"/>
      <c r="I20" s="111"/>
      <c r="J20" s="111"/>
      <c r="K20" s="111">
        <v>9500</v>
      </c>
    </row>
    <row r="21" spans="1:11" ht="25.9" customHeight="1" x14ac:dyDescent="0.2">
      <c r="A21" s="165">
        <v>6</v>
      </c>
      <c r="B21" s="108" t="s">
        <v>1668</v>
      </c>
      <c r="C21" s="109"/>
      <c r="D21" s="109"/>
      <c r="E21" s="109"/>
      <c r="F21" s="109"/>
      <c r="G21" s="138"/>
      <c r="H21" s="174"/>
      <c r="I21" s="109"/>
      <c r="J21" s="109"/>
      <c r="K21" s="109"/>
    </row>
    <row r="22" spans="1:11" ht="39.6" customHeight="1" x14ac:dyDescent="0.2">
      <c r="A22" s="165"/>
      <c r="B22" s="110" t="s">
        <v>1701</v>
      </c>
      <c r="C22" s="111">
        <v>9000</v>
      </c>
      <c r="D22" s="111">
        <v>4600</v>
      </c>
      <c r="E22" s="111">
        <v>2400</v>
      </c>
      <c r="F22" s="112">
        <v>1</v>
      </c>
      <c r="G22" s="139">
        <v>1</v>
      </c>
      <c r="H22" s="175"/>
      <c r="I22" s="111"/>
      <c r="J22" s="111"/>
      <c r="K22" s="111"/>
    </row>
    <row r="23" spans="1:11" ht="25.9" customHeight="1" x14ac:dyDescent="0.2">
      <c r="A23" s="165">
        <v>7</v>
      </c>
      <c r="B23" s="113" t="s">
        <v>29</v>
      </c>
      <c r="C23" s="109"/>
      <c r="D23" s="109"/>
      <c r="E23" s="109"/>
      <c r="F23" s="109"/>
      <c r="G23" s="138"/>
      <c r="H23" s="174"/>
      <c r="I23" s="109"/>
      <c r="J23" s="109"/>
      <c r="K23" s="109"/>
    </row>
    <row r="24" spans="1:11" ht="25.9" customHeight="1" x14ac:dyDescent="0.2">
      <c r="A24" s="165"/>
      <c r="B24" s="110" t="s">
        <v>1702</v>
      </c>
      <c r="C24" s="111">
        <v>8000</v>
      </c>
      <c r="D24" s="111">
        <v>4000</v>
      </c>
      <c r="E24" s="111">
        <v>2000</v>
      </c>
      <c r="F24" s="112">
        <v>1</v>
      </c>
      <c r="G24" s="139">
        <v>1</v>
      </c>
      <c r="H24" s="175">
        <f>16000/C24</f>
        <v>2</v>
      </c>
      <c r="I24" s="111"/>
      <c r="J24" s="111" t="s">
        <v>2852</v>
      </c>
      <c r="K24" s="111"/>
    </row>
    <row r="25" spans="1:11" ht="25.9" customHeight="1" x14ac:dyDescent="0.2">
      <c r="A25" s="165"/>
      <c r="B25" s="110" t="s">
        <v>1703</v>
      </c>
      <c r="C25" s="111">
        <v>8000</v>
      </c>
      <c r="D25" s="111">
        <v>4600</v>
      </c>
      <c r="E25" s="111">
        <v>2300</v>
      </c>
      <c r="F25" s="112">
        <v>1</v>
      </c>
      <c r="G25" s="139">
        <v>1</v>
      </c>
      <c r="H25" s="175"/>
      <c r="I25" s="111"/>
      <c r="J25" s="111"/>
      <c r="K25" s="111"/>
    </row>
    <row r="26" spans="1:11" ht="39.6" customHeight="1" x14ac:dyDescent="0.2">
      <c r="A26" s="165"/>
      <c r="B26" s="110" t="s">
        <v>1704</v>
      </c>
      <c r="C26" s="111">
        <v>7000</v>
      </c>
      <c r="D26" s="111">
        <v>3500</v>
      </c>
      <c r="E26" s="111">
        <v>1800</v>
      </c>
      <c r="F26" s="112">
        <v>1</v>
      </c>
      <c r="G26" s="139">
        <v>1</v>
      </c>
      <c r="H26" s="175"/>
      <c r="I26" s="111"/>
      <c r="J26" s="111"/>
      <c r="K26" s="111"/>
    </row>
    <row r="27" spans="1:11" ht="39.6" customHeight="1" x14ac:dyDescent="0.2">
      <c r="A27" s="165"/>
      <c r="B27" s="110" t="s">
        <v>1705</v>
      </c>
      <c r="C27" s="111">
        <v>7000</v>
      </c>
      <c r="D27" s="111">
        <v>3500</v>
      </c>
      <c r="E27" s="111">
        <v>1750</v>
      </c>
      <c r="F27" s="112">
        <v>1</v>
      </c>
      <c r="G27" s="139">
        <v>1</v>
      </c>
      <c r="H27" s="175"/>
      <c r="I27" s="111"/>
      <c r="J27" s="111"/>
      <c r="K27" s="111"/>
    </row>
    <row r="28" spans="1:11" ht="25.9" customHeight="1" x14ac:dyDescent="0.2">
      <c r="A28" s="165"/>
      <c r="B28" s="110" t="s">
        <v>1706</v>
      </c>
      <c r="C28" s="111">
        <v>7000</v>
      </c>
      <c r="D28" s="111">
        <v>3500</v>
      </c>
      <c r="E28" s="111">
        <v>1750</v>
      </c>
      <c r="F28" s="112">
        <v>1</v>
      </c>
      <c r="G28" s="139">
        <v>1</v>
      </c>
      <c r="H28" s="175"/>
      <c r="I28" s="111"/>
      <c r="J28" s="111"/>
      <c r="K28" s="111" t="s">
        <v>2853</v>
      </c>
    </row>
    <row r="29" spans="1:11" ht="25.9" customHeight="1" x14ac:dyDescent="0.2">
      <c r="A29" s="165">
        <v>8</v>
      </c>
      <c r="B29" s="108" t="s">
        <v>1707</v>
      </c>
      <c r="C29" s="109"/>
      <c r="D29" s="109"/>
      <c r="E29" s="109"/>
      <c r="F29" s="109"/>
      <c r="G29" s="138"/>
      <c r="H29" s="174"/>
      <c r="I29" s="109"/>
      <c r="J29" s="109"/>
      <c r="K29" s="109"/>
    </row>
    <row r="30" spans="1:11" ht="39.6" customHeight="1" x14ac:dyDescent="0.2">
      <c r="A30" s="165"/>
      <c r="B30" s="110" t="s">
        <v>1708</v>
      </c>
      <c r="C30" s="111">
        <v>4000</v>
      </c>
      <c r="D30" s="111">
        <v>2000</v>
      </c>
      <c r="E30" s="111">
        <v>1000</v>
      </c>
      <c r="F30" s="112">
        <v>1</v>
      </c>
      <c r="G30" s="139">
        <v>1</v>
      </c>
      <c r="H30" s="175"/>
      <c r="I30" s="111"/>
      <c r="J30" s="111"/>
      <c r="K30" s="111"/>
    </row>
    <row r="31" spans="1:11" ht="39.6" customHeight="1" x14ac:dyDescent="0.2">
      <c r="A31" s="165"/>
      <c r="B31" s="110" t="s">
        <v>1709</v>
      </c>
      <c r="C31" s="111">
        <v>4000</v>
      </c>
      <c r="D31" s="111">
        <v>2000</v>
      </c>
      <c r="E31" s="111">
        <v>1000</v>
      </c>
      <c r="F31" s="112">
        <v>1</v>
      </c>
      <c r="G31" s="139">
        <v>1</v>
      </c>
      <c r="H31" s="175"/>
      <c r="I31" s="111"/>
      <c r="J31" s="111"/>
      <c r="K31" s="111"/>
    </row>
    <row r="32" spans="1:11" ht="39.6" customHeight="1" x14ac:dyDescent="0.2">
      <c r="A32" s="165"/>
      <c r="B32" s="110" t="s">
        <v>1710</v>
      </c>
      <c r="C32" s="111">
        <v>3000</v>
      </c>
      <c r="D32" s="111">
        <v>1500</v>
      </c>
      <c r="E32" s="114">
        <v>800</v>
      </c>
      <c r="F32" s="112">
        <v>1</v>
      </c>
      <c r="G32" s="139">
        <v>1</v>
      </c>
      <c r="H32" s="175"/>
      <c r="I32" s="114"/>
      <c r="J32" s="114"/>
      <c r="K32" s="114"/>
    </row>
    <row r="33" spans="1:11" ht="39.6" customHeight="1" x14ac:dyDescent="0.2">
      <c r="A33" s="165"/>
      <c r="B33" s="110" t="s">
        <v>1711</v>
      </c>
      <c r="C33" s="111">
        <v>6000</v>
      </c>
      <c r="D33" s="111">
        <v>3000</v>
      </c>
      <c r="E33" s="111">
        <v>1500</v>
      </c>
      <c r="F33" s="112">
        <v>1</v>
      </c>
      <c r="G33" s="139">
        <v>1</v>
      </c>
      <c r="H33" s="175"/>
      <c r="I33" s="111"/>
      <c r="J33" s="111"/>
      <c r="K33" s="111"/>
    </row>
    <row r="34" spans="1:11" ht="39.6" customHeight="1" x14ac:dyDescent="0.2">
      <c r="A34" s="165"/>
      <c r="B34" s="110" t="s">
        <v>1712</v>
      </c>
      <c r="C34" s="111">
        <v>4000</v>
      </c>
      <c r="D34" s="111">
        <v>2000</v>
      </c>
      <c r="E34" s="111">
        <v>1000</v>
      </c>
      <c r="F34" s="112">
        <v>1</v>
      </c>
      <c r="G34" s="139">
        <v>1</v>
      </c>
      <c r="H34" s="175"/>
      <c r="I34" s="111"/>
      <c r="J34" s="111"/>
      <c r="K34" s="111"/>
    </row>
    <row r="35" spans="1:11" ht="25.9" customHeight="1" x14ac:dyDescent="0.2">
      <c r="A35" s="165"/>
      <c r="B35" s="110" t="s">
        <v>1713</v>
      </c>
      <c r="C35" s="111">
        <v>4000</v>
      </c>
      <c r="D35" s="111">
        <v>2000</v>
      </c>
      <c r="E35" s="111">
        <v>1000</v>
      </c>
      <c r="F35" s="112">
        <v>1</v>
      </c>
      <c r="G35" s="139">
        <v>1</v>
      </c>
      <c r="H35" s="175"/>
      <c r="I35" s="111"/>
      <c r="J35" s="111"/>
      <c r="K35" s="111"/>
    </row>
    <row r="36" spans="1:11" ht="39.6" customHeight="1" x14ac:dyDescent="0.2">
      <c r="A36" s="165"/>
      <c r="B36" s="110" t="s">
        <v>1714</v>
      </c>
      <c r="C36" s="111">
        <v>3500</v>
      </c>
      <c r="D36" s="111">
        <v>1750</v>
      </c>
      <c r="E36" s="114">
        <v>875</v>
      </c>
      <c r="F36" s="112">
        <v>1</v>
      </c>
      <c r="G36" s="139">
        <v>1</v>
      </c>
      <c r="H36" s="175"/>
      <c r="I36" s="114"/>
      <c r="J36" s="114"/>
      <c r="K36" s="114"/>
    </row>
    <row r="37" spans="1:11" ht="25.9" customHeight="1" x14ac:dyDescent="0.2">
      <c r="A37" s="165"/>
      <c r="B37" s="110" t="s">
        <v>1715</v>
      </c>
      <c r="C37" s="111">
        <v>3000</v>
      </c>
      <c r="D37" s="111">
        <v>1500</v>
      </c>
      <c r="E37" s="111">
        <v>1000</v>
      </c>
      <c r="F37" s="112">
        <v>1</v>
      </c>
      <c r="G37" s="139">
        <v>1</v>
      </c>
      <c r="H37" s="175"/>
      <c r="I37" s="111"/>
      <c r="J37" s="111"/>
      <c r="K37" s="111"/>
    </row>
    <row r="38" spans="1:11" ht="39.6" customHeight="1" x14ac:dyDescent="0.2">
      <c r="A38" s="165"/>
      <c r="B38" s="110" t="s">
        <v>1716</v>
      </c>
      <c r="C38" s="111">
        <v>3000</v>
      </c>
      <c r="D38" s="111">
        <v>1500</v>
      </c>
      <c r="E38" s="111">
        <v>1000</v>
      </c>
      <c r="F38" s="112">
        <v>1</v>
      </c>
      <c r="G38" s="139">
        <v>1</v>
      </c>
      <c r="H38" s="175"/>
      <c r="I38" s="111"/>
      <c r="J38" s="111"/>
      <c r="K38" s="111"/>
    </row>
    <row r="39" spans="1:11" ht="25.9" customHeight="1" x14ac:dyDescent="0.2">
      <c r="A39" s="165">
        <v>9</v>
      </c>
      <c r="B39" s="108" t="s">
        <v>1717</v>
      </c>
      <c r="C39" s="109"/>
      <c r="D39" s="109"/>
      <c r="E39" s="109"/>
      <c r="F39" s="109"/>
      <c r="G39" s="138"/>
      <c r="H39" s="174"/>
      <c r="I39" s="109"/>
      <c r="J39" s="109"/>
      <c r="K39" s="109"/>
    </row>
    <row r="40" spans="1:11" ht="25.9" customHeight="1" x14ac:dyDescent="0.2">
      <c r="A40" s="165"/>
      <c r="B40" s="110" t="s">
        <v>1718</v>
      </c>
      <c r="C40" s="111">
        <v>10000</v>
      </c>
      <c r="D40" s="109"/>
      <c r="E40" s="109"/>
      <c r="F40" s="112">
        <v>1</v>
      </c>
      <c r="G40" s="139">
        <v>1</v>
      </c>
      <c r="H40" s="174"/>
      <c r="I40" s="109"/>
      <c r="J40" s="109"/>
      <c r="K40" s="109" t="s">
        <v>2854</v>
      </c>
    </row>
    <row r="41" spans="1:11" ht="25.9" customHeight="1" x14ac:dyDescent="0.2">
      <c r="A41" s="165">
        <v>10</v>
      </c>
      <c r="B41" s="108" t="s">
        <v>1719</v>
      </c>
      <c r="C41" s="109"/>
      <c r="D41" s="109"/>
      <c r="E41" s="109"/>
      <c r="F41" s="109"/>
      <c r="G41" s="138"/>
      <c r="H41" s="174"/>
      <c r="I41" s="109"/>
      <c r="J41" s="109"/>
      <c r="K41" s="109"/>
    </row>
    <row r="42" spans="1:11" ht="25.9" customHeight="1" x14ac:dyDescent="0.2">
      <c r="A42" s="165"/>
      <c r="B42" s="110" t="s">
        <v>1720</v>
      </c>
      <c r="C42" s="111">
        <v>5000</v>
      </c>
      <c r="D42" s="111">
        <v>2600</v>
      </c>
      <c r="E42" s="111">
        <v>1300</v>
      </c>
      <c r="F42" s="112">
        <v>1</v>
      </c>
      <c r="G42" s="139">
        <v>1</v>
      </c>
      <c r="H42" s="175"/>
      <c r="I42" s="111"/>
      <c r="J42" s="111"/>
      <c r="K42" s="111"/>
    </row>
    <row r="43" spans="1:11" ht="25.9" customHeight="1" x14ac:dyDescent="0.2">
      <c r="A43" s="165"/>
      <c r="B43" s="110" t="s">
        <v>1721</v>
      </c>
      <c r="C43" s="111">
        <v>8000</v>
      </c>
      <c r="D43" s="109"/>
      <c r="E43" s="109"/>
      <c r="F43" s="112">
        <v>1</v>
      </c>
      <c r="G43" s="139">
        <v>1</v>
      </c>
      <c r="H43" s="174"/>
      <c r="I43" s="109"/>
      <c r="J43" s="109"/>
      <c r="K43" s="109"/>
    </row>
    <row r="44" spans="1:11" ht="25.9" customHeight="1" x14ac:dyDescent="0.2">
      <c r="A44" s="164">
        <v>11</v>
      </c>
      <c r="B44" s="108" t="s">
        <v>1722</v>
      </c>
      <c r="C44" s="109"/>
      <c r="D44" s="109"/>
      <c r="E44" s="109"/>
      <c r="F44" s="109"/>
      <c r="G44" s="138"/>
      <c r="H44" s="174"/>
      <c r="I44" s="109"/>
      <c r="J44" s="109"/>
      <c r="K44" s="109"/>
    </row>
    <row r="45" spans="1:11" ht="25.9" customHeight="1" x14ac:dyDescent="0.2">
      <c r="A45" s="165"/>
      <c r="B45" s="110" t="s">
        <v>56</v>
      </c>
      <c r="C45" s="111">
        <v>8000</v>
      </c>
      <c r="D45" s="109"/>
      <c r="E45" s="109"/>
      <c r="F45" s="112">
        <v>1</v>
      </c>
      <c r="G45" s="139">
        <v>1</v>
      </c>
      <c r="H45" s="174"/>
      <c r="I45" s="109"/>
      <c r="J45" s="109"/>
      <c r="K45" s="109" t="s">
        <v>2855</v>
      </c>
    </row>
    <row r="46" spans="1:11" ht="25.9" customHeight="1" x14ac:dyDescent="0.2">
      <c r="A46" s="165"/>
      <c r="B46" s="110" t="s">
        <v>58</v>
      </c>
      <c r="C46" s="111">
        <v>7000</v>
      </c>
      <c r="D46" s="109"/>
      <c r="E46" s="109"/>
      <c r="F46" s="112">
        <v>1</v>
      </c>
      <c r="G46" s="139">
        <v>1</v>
      </c>
      <c r="H46" s="174"/>
      <c r="I46" s="109"/>
      <c r="J46" s="109"/>
      <c r="K46" s="109"/>
    </row>
    <row r="47" spans="1:11" ht="25.9" customHeight="1" x14ac:dyDescent="0.2">
      <c r="A47" s="165">
        <v>12</v>
      </c>
      <c r="B47" s="108" t="s">
        <v>1723</v>
      </c>
      <c r="C47" s="111">
        <v>6000</v>
      </c>
      <c r="D47" s="111">
        <v>3000</v>
      </c>
      <c r="E47" s="111">
        <v>1500</v>
      </c>
      <c r="F47" s="112">
        <v>1</v>
      </c>
      <c r="G47" s="139">
        <v>1</v>
      </c>
      <c r="H47" s="175"/>
      <c r="I47" s="111"/>
      <c r="J47" s="111"/>
      <c r="K47" s="111"/>
    </row>
    <row r="48" spans="1:11" ht="25.9" customHeight="1" x14ac:dyDescent="0.2">
      <c r="A48" s="165">
        <v>13</v>
      </c>
      <c r="B48" s="108" t="s">
        <v>77</v>
      </c>
      <c r="C48" s="109"/>
      <c r="D48" s="109"/>
      <c r="E48" s="109"/>
      <c r="F48" s="109"/>
      <c r="G48" s="138"/>
      <c r="H48" s="174"/>
      <c r="I48" s="109"/>
      <c r="J48" s="109"/>
      <c r="K48" s="109"/>
    </row>
    <row r="49" spans="1:11" ht="25.9" customHeight="1" x14ac:dyDescent="0.2">
      <c r="A49" s="165"/>
      <c r="B49" s="110" t="s">
        <v>78</v>
      </c>
      <c r="C49" s="111">
        <v>3000</v>
      </c>
      <c r="D49" s="109"/>
      <c r="E49" s="109"/>
      <c r="F49" s="112">
        <v>1</v>
      </c>
      <c r="G49" s="139">
        <v>1</v>
      </c>
      <c r="H49" s="174"/>
      <c r="I49" s="109"/>
      <c r="J49" s="109"/>
      <c r="K49" s="109"/>
    </row>
    <row r="50" spans="1:11" ht="25.9" customHeight="1" x14ac:dyDescent="0.2">
      <c r="A50" s="165"/>
      <c r="B50" s="110" t="s">
        <v>539</v>
      </c>
      <c r="C50" s="111">
        <v>2000</v>
      </c>
      <c r="D50" s="109"/>
      <c r="E50" s="109"/>
      <c r="F50" s="112">
        <v>1</v>
      </c>
      <c r="G50" s="139">
        <v>1</v>
      </c>
      <c r="H50" s="174"/>
      <c r="I50" s="109"/>
      <c r="J50" s="109"/>
      <c r="K50" s="109"/>
    </row>
    <row r="51" spans="1:11" ht="25.9" customHeight="1" x14ac:dyDescent="0.2">
      <c r="A51" s="165"/>
      <c r="B51" s="110" t="s">
        <v>80</v>
      </c>
      <c r="C51" s="111">
        <v>1500</v>
      </c>
      <c r="D51" s="109"/>
      <c r="E51" s="109"/>
      <c r="F51" s="112">
        <v>1</v>
      </c>
      <c r="G51" s="139">
        <v>1</v>
      </c>
      <c r="H51" s="174"/>
      <c r="I51" s="109"/>
      <c r="J51" s="109"/>
      <c r="K51" s="109"/>
    </row>
  </sheetData>
  <autoFilter ref="A3:K51" xr:uid="{00000000-0009-0000-0000-000002000000}"/>
  <mergeCells count="10">
    <mergeCell ref="K2:K3"/>
    <mergeCell ref="G2:G3"/>
    <mergeCell ref="H2:H3"/>
    <mergeCell ref="I2:I3"/>
    <mergeCell ref="J2:J3"/>
    <mergeCell ref="A1:E1"/>
    <mergeCell ref="A2:A3"/>
    <mergeCell ref="B2:B3"/>
    <mergeCell ref="C2:E2"/>
    <mergeCell ref="F2:F3"/>
  </mergeCells>
  <pageMargins left="0.70866141732283472" right="0.35433070866141736" top="0.55118110236220474" bottom="0.55118110236220474" header="0.31496062992125984" footer="0.31496062992125984"/>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L52"/>
  <sheetViews>
    <sheetView tabSelected="1" zoomScale="70" zoomScaleNormal="70" workbookViewId="0">
      <selection activeCell="T10" sqref="T10"/>
    </sheetView>
  </sheetViews>
  <sheetFormatPr defaultRowHeight="16.5" x14ac:dyDescent="0.25"/>
  <cols>
    <col min="2" max="2" width="58.125" customWidth="1"/>
    <col min="3" max="5" width="10.25" hidden="1" customWidth="1"/>
    <col min="6" max="6" width="17.125" style="28" hidden="1" customWidth="1"/>
    <col min="7" max="7" width="17.125" style="134" customWidth="1"/>
    <col min="8" max="8" width="17.125" style="285" hidden="1" customWidth="1"/>
    <col min="9" max="10" width="17.125" style="278" hidden="1" customWidth="1"/>
    <col min="11" max="11" width="12.25" style="28" hidden="1" customWidth="1"/>
  </cols>
  <sheetData>
    <row r="1" spans="1:11" ht="28.9" customHeight="1" x14ac:dyDescent="0.25">
      <c r="A1" s="100" t="s">
        <v>1116</v>
      </c>
      <c r="B1" s="120"/>
      <c r="F1" s="73"/>
      <c r="G1" s="141"/>
      <c r="H1" s="194"/>
      <c r="I1" s="105"/>
      <c r="J1" s="105"/>
      <c r="K1" s="105"/>
    </row>
    <row r="2" spans="1:11" ht="29.1" customHeight="1" x14ac:dyDescent="0.2">
      <c r="A2" s="393" t="s">
        <v>0</v>
      </c>
      <c r="B2" s="394" t="s">
        <v>1</v>
      </c>
      <c r="C2" s="349" t="s">
        <v>2846</v>
      </c>
      <c r="D2" s="349"/>
      <c r="E2" s="349"/>
      <c r="F2" s="349" t="s">
        <v>2839</v>
      </c>
      <c r="G2" s="351" t="s">
        <v>2843</v>
      </c>
      <c r="H2" s="372" t="s">
        <v>2851</v>
      </c>
      <c r="I2" s="349" t="s">
        <v>2840</v>
      </c>
      <c r="J2" s="350" t="s">
        <v>2841</v>
      </c>
      <c r="K2" s="349" t="s">
        <v>2850</v>
      </c>
    </row>
    <row r="3" spans="1:11" ht="29.1" customHeight="1" x14ac:dyDescent="0.2">
      <c r="A3" s="393"/>
      <c r="B3" s="394"/>
      <c r="C3" s="67" t="s">
        <v>3</v>
      </c>
      <c r="D3" s="67" t="s">
        <v>4</v>
      </c>
      <c r="E3" s="67" t="s">
        <v>5</v>
      </c>
      <c r="F3" s="349"/>
      <c r="G3" s="351"/>
      <c r="H3" s="372"/>
      <c r="I3" s="349"/>
      <c r="J3" s="350"/>
      <c r="K3" s="349"/>
    </row>
    <row r="4" spans="1:11" ht="27.6" customHeight="1" x14ac:dyDescent="0.2">
      <c r="A4" s="67">
        <v>1</v>
      </c>
      <c r="B4" s="2" t="s">
        <v>6</v>
      </c>
      <c r="C4" s="3"/>
      <c r="D4" s="3"/>
      <c r="E4" s="3"/>
      <c r="F4" s="36"/>
      <c r="G4" s="136"/>
      <c r="H4" s="274"/>
      <c r="I4" s="34"/>
      <c r="J4" s="34"/>
      <c r="K4" s="170"/>
    </row>
    <row r="5" spans="1:11" ht="27.6" customHeight="1" x14ac:dyDescent="0.2">
      <c r="A5" s="67"/>
      <c r="B5" s="6" t="s">
        <v>1117</v>
      </c>
      <c r="C5" s="5">
        <v>10000</v>
      </c>
      <c r="D5" s="5">
        <v>5000</v>
      </c>
      <c r="E5" s="5">
        <v>3000</v>
      </c>
      <c r="F5" s="71">
        <v>1</v>
      </c>
      <c r="G5" s="71">
        <v>1</v>
      </c>
      <c r="H5" s="178"/>
      <c r="I5" s="35"/>
      <c r="J5" s="35"/>
      <c r="K5" s="35"/>
    </row>
    <row r="6" spans="1:11" ht="39.6" customHeight="1" x14ac:dyDescent="0.25">
      <c r="A6" s="67"/>
      <c r="B6" s="4" t="s">
        <v>1118</v>
      </c>
      <c r="C6" s="5">
        <v>11000</v>
      </c>
      <c r="D6" s="5">
        <v>5500</v>
      </c>
      <c r="E6" s="5">
        <v>3000</v>
      </c>
      <c r="F6" s="71">
        <v>1.2</v>
      </c>
      <c r="G6" s="71">
        <v>1.2</v>
      </c>
      <c r="H6" s="274">
        <v>1.2</v>
      </c>
      <c r="I6" s="34"/>
      <c r="J6" s="309" t="s">
        <v>2913</v>
      </c>
      <c r="K6" s="36"/>
    </row>
    <row r="7" spans="1:11" ht="27.6" customHeight="1" x14ac:dyDescent="0.2">
      <c r="A7" s="67"/>
      <c r="B7" s="4" t="s">
        <v>1119</v>
      </c>
      <c r="C7" s="5">
        <v>11000</v>
      </c>
      <c r="D7" s="5">
        <v>5500</v>
      </c>
      <c r="E7" s="5">
        <v>3300</v>
      </c>
      <c r="F7" s="71">
        <v>1</v>
      </c>
      <c r="G7" s="71">
        <v>1</v>
      </c>
      <c r="H7" s="178"/>
      <c r="I7" s="35"/>
      <c r="J7" s="35"/>
      <c r="K7" s="35"/>
    </row>
    <row r="8" spans="1:11" ht="27.6" customHeight="1" x14ac:dyDescent="0.2">
      <c r="A8" s="67">
        <v>2</v>
      </c>
      <c r="B8" s="2" t="s">
        <v>1120</v>
      </c>
      <c r="C8" s="3"/>
      <c r="D8" s="3"/>
      <c r="E8" s="3"/>
      <c r="F8" s="71"/>
      <c r="G8" s="71"/>
      <c r="H8" s="178"/>
      <c r="I8" s="35"/>
      <c r="J8" s="35"/>
      <c r="K8" s="35"/>
    </row>
    <row r="9" spans="1:11" ht="27.6" customHeight="1" x14ac:dyDescent="0.2">
      <c r="A9" s="67"/>
      <c r="B9" s="6" t="s">
        <v>1121</v>
      </c>
      <c r="C9" s="5">
        <v>8000</v>
      </c>
      <c r="D9" s="5">
        <v>4000</v>
      </c>
      <c r="E9" s="5">
        <v>2300</v>
      </c>
      <c r="F9" s="71">
        <v>1.3</v>
      </c>
      <c r="G9" s="71">
        <v>1.3</v>
      </c>
      <c r="H9" s="274"/>
      <c r="I9" s="34"/>
      <c r="J9" s="34"/>
      <c r="K9" s="36"/>
    </row>
    <row r="10" spans="1:11" ht="27.6" customHeight="1" x14ac:dyDescent="0.2">
      <c r="A10" s="67"/>
      <c r="B10" s="4" t="s">
        <v>1122</v>
      </c>
      <c r="C10" s="5">
        <v>10000</v>
      </c>
      <c r="D10" s="5">
        <v>5000</v>
      </c>
      <c r="E10" s="5">
        <v>2500</v>
      </c>
      <c r="F10" s="71">
        <v>1.1000000000000001</v>
      </c>
      <c r="G10" s="71">
        <v>1.1000000000000001</v>
      </c>
      <c r="H10" s="178"/>
      <c r="I10" s="35"/>
      <c r="J10" s="35"/>
      <c r="K10" s="35"/>
    </row>
    <row r="11" spans="1:11" ht="27.6" customHeight="1" x14ac:dyDescent="0.2">
      <c r="A11" s="67"/>
      <c r="B11" s="6" t="s">
        <v>1123</v>
      </c>
      <c r="C11" s="5">
        <v>9000</v>
      </c>
      <c r="D11" s="5">
        <v>4600</v>
      </c>
      <c r="E11" s="5">
        <v>2600</v>
      </c>
      <c r="F11" s="71">
        <v>1</v>
      </c>
      <c r="G11" s="71">
        <v>1</v>
      </c>
      <c r="H11" s="178"/>
      <c r="I11" s="35"/>
      <c r="J11" s="35"/>
      <c r="K11" s="35"/>
    </row>
    <row r="12" spans="1:11" ht="27.6" customHeight="1" x14ac:dyDescent="0.2">
      <c r="A12" s="67"/>
      <c r="B12" s="4" t="s">
        <v>1124</v>
      </c>
      <c r="C12" s="5">
        <v>11000</v>
      </c>
      <c r="D12" s="5">
        <v>5500</v>
      </c>
      <c r="E12" s="5">
        <v>2500</v>
      </c>
      <c r="F12" s="71">
        <v>1.2</v>
      </c>
      <c r="G12" s="71">
        <v>1.2</v>
      </c>
      <c r="H12" s="178"/>
      <c r="I12" s="35"/>
      <c r="J12" s="35"/>
      <c r="K12" s="35"/>
    </row>
    <row r="13" spans="1:11" s="8" customFormat="1" ht="46.9" customHeight="1" x14ac:dyDescent="0.2">
      <c r="A13" s="130"/>
      <c r="B13" s="4" t="s">
        <v>1125</v>
      </c>
      <c r="C13" s="5">
        <v>8000</v>
      </c>
      <c r="D13" s="5">
        <v>4000</v>
      </c>
      <c r="E13" s="5">
        <v>2000</v>
      </c>
      <c r="F13" s="71">
        <v>1.3</v>
      </c>
      <c r="G13" s="71">
        <v>1.3</v>
      </c>
      <c r="H13" s="311">
        <f>15400/C13</f>
        <v>1.925</v>
      </c>
      <c r="I13" s="35"/>
      <c r="J13" s="310" t="s">
        <v>2913</v>
      </c>
      <c r="K13" s="35"/>
    </row>
    <row r="14" spans="1:11" ht="27.6" customHeight="1" x14ac:dyDescent="0.2">
      <c r="A14" s="67"/>
      <c r="B14" s="4" t="s">
        <v>1126</v>
      </c>
      <c r="C14" s="5">
        <v>9000</v>
      </c>
      <c r="D14" s="5">
        <v>4500</v>
      </c>
      <c r="E14" s="5">
        <v>2000</v>
      </c>
      <c r="F14" s="71">
        <v>1.4</v>
      </c>
      <c r="G14" s="71">
        <v>1.4</v>
      </c>
      <c r="H14" s="274"/>
      <c r="I14" s="34"/>
      <c r="J14" s="34"/>
      <c r="K14" s="36"/>
    </row>
    <row r="15" spans="1:11" ht="27.6" customHeight="1" x14ac:dyDescent="0.2">
      <c r="A15" s="67">
        <v>3</v>
      </c>
      <c r="B15" s="2" t="s">
        <v>1127</v>
      </c>
      <c r="C15" s="3"/>
      <c r="D15" s="3"/>
      <c r="E15" s="3"/>
      <c r="F15" s="71"/>
      <c r="G15" s="71"/>
      <c r="H15" s="178"/>
      <c r="I15" s="35"/>
      <c r="J15" s="35"/>
      <c r="K15" s="35"/>
    </row>
    <row r="16" spans="1:11" ht="27.6" customHeight="1" x14ac:dyDescent="0.2">
      <c r="A16" s="67"/>
      <c r="B16" s="4" t="s">
        <v>1128</v>
      </c>
      <c r="C16" s="5">
        <v>4500</v>
      </c>
      <c r="D16" s="5">
        <v>2300</v>
      </c>
      <c r="E16" s="5">
        <v>1200</v>
      </c>
      <c r="F16" s="71">
        <v>1.4</v>
      </c>
      <c r="G16" s="71">
        <v>1.4</v>
      </c>
      <c r="H16" s="178"/>
      <c r="I16" s="35"/>
      <c r="J16" s="35"/>
      <c r="K16" s="35"/>
    </row>
    <row r="17" spans="1:11" ht="29.25" customHeight="1" x14ac:dyDescent="0.2">
      <c r="A17" s="67">
        <v>4</v>
      </c>
      <c r="B17" s="2" t="s">
        <v>1129</v>
      </c>
      <c r="C17" s="3"/>
      <c r="D17" s="3"/>
      <c r="E17" s="3"/>
      <c r="F17" s="71"/>
      <c r="G17" s="71"/>
      <c r="H17" s="178"/>
      <c r="I17" s="35"/>
      <c r="J17" s="35"/>
      <c r="K17" s="35"/>
    </row>
    <row r="18" spans="1:11" ht="29.25" customHeight="1" x14ac:dyDescent="0.2">
      <c r="A18" s="67"/>
      <c r="B18" s="4" t="s">
        <v>1130</v>
      </c>
      <c r="C18" s="5">
        <v>4000</v>
      </c>
      <c r="D18" s="5">
        <v>2000</v>
      </c>
      <c r="E18" s="5">
        <v>1100</v>
      </c>
      <c r="F18" s="71">
        <v>1.3</v>
      </c>
      <c r="G18" s="71">
        <v>1.3</v>
      </c>
      <c r="H18" s="311">
        <f>5800/C18</f>
        <v>1.45</v>
      </c>
      <c r="I18" s="35"/>
      <c r="J18" s="310" t="s">
        <v>2913</v>
      </c>
      <c r="K18" s="35"/>
    </row>
    <row r="19" spans="1:11" ht="29.25" customHeight="1" x14ac:dyDescent="0.2">
      <c r="A19" s="67"/>
      <c r="B19" s="4" t="s">
        <v>1131</v>
      </c>
      <c r="C19" s="5">
        <v>4000</v>
      </c>
      <c r="D19" s="5">
        <v>2000</v>
      </c>
      <c r="E19" s="5">
        <v>1100</v>
      </c>
      <c r="F19" s="71">
        <v>1.3</v>
      </c>
      <c r="G19" s="71">
        <v>1.3</v>
      </c>
      <c r="H19" s="178"/>
      <c r="I19" s="35"/>
      <c r="J19" s="35"/>
      <c r="K19" s="35"/>
    </row>
    <row r="20" spans="1:11" ht="29.25" customHeight="1" x14ac:dyDescent="0.2">
      <c r="A20" s="67"/>
      <c r="B20" s="6" t="s">
        <v>1132</v>
      </c>
      <c r="C20" s="5">
        <v>4000</v>
      </c>
      <c r="D20" s="5">
        <v>2000</v>
      </c>
      <c r="E20" s="5">
        <v>1100</v>
      </c>
      <c r="F20" s="71">
        <v>1.3</v>
      </c>
      <c r="G20" s="71">
        <v>1.3</v>
      </c>
      <c r="H20" s="311">
        <f>6140/C20</f>
        <v>1.5349999999999999</v>
      </c>
      <c r="I20" s="34"/>
      <c r="J20" s="310" t="s">
        <v>2913</v>
      </c>
      <c r="K20" s="36"/>
    </row>
    <row r="21" spans="1:11" ht="29.25" customHeight="1" x14ac:dyDescent="0.2">
      <c r="A21" s="67"/>
      <c r="B21" s="4" t="s">
        <v>1133</v>
      </c>
      <c r="C21" s="5">
        <v>5500</v>
      </c>
      <c r="D21" s="5">
        <v>2800</v>
      </c>
      <c r="E21" s="5">
        <v>1100</v>
      </c>
      <c r="F21" s="71">
        <v>1.3</v>
      </c>
      <c r="G21" s="71">
        <v>1.3</v>
      </c>
      <c r="H21" s="178"/>
      <c r="I21" s="35"/>
      <c r="J21" s="35"/>
      <c r="K21" s="35"/>
    </row>
    <row r="22" spans="1:11" ht="29.25" customHeight="1" x14ac:dyDescent="0.2">
      <c r="A22" s="67">
        <v>5</v>
      </c>
      <c r="B22" s="2" t="s">
        <v>1134</v>
      </c>
      <c r="C22" s="25">
        <v>5500</v>
      </c>
      <c r="D22" s="5">
        <v>2800</v>
      </c>
      <c r="E22" s="5">
        <v>1900</v>
      </c>
      <c r="F22" s="71">
        <v>1.3</v>
      </c>
      <c r="G22" s="71">
        <v>1.3</v>
      </c>
      <c r="H22" s="178"/>
      <c r="I22" s="35"/>
      <c r="J22" s="35"/>
      <c r="K22" s="35"/>
    </row>
    <row r="23" spans="1:11" ht="27.6" customHeight="1" x14ac:dyDescent="0.2">
      <c r="A23" s="67"/>
      <c r="B23" s="4" t="s">
        <v>1135</v>
      </c>
      <c r="C23" s="5">
        <v>4500</v>
      </c>
      <c r="D23" s="5">
        <v>2300</v>
      </c>
      <c r="E23" s="5">
        <v>1200</v>
      </c>
      <c r="F23" s="71">
        <v>1.4</v>
      </c>
      <c r="G23" s="71">
        <v>1.4</v>
      </c>
      <c r="H23" s="178"/>
      <c r="I23" s="35"/>
      <c r="J23" s="35"/>
      <c r="K23" s="35"/>
    </row>
    <row r="24" spans="1:11" ht="27.6" customHeight="1" x14ac:dyDescent="0.2">
      <c r="A24" s="67"/>
      <c r="B24" s="4" t="s">
        <v>1136</v>
      </c>
      <c r="C24" s="5">
        <v>4000</v>
      </c>
      <c r="D24" s="5">
        <v>2300</v>
      </c>
      <c r="E24" s="5">
        <v>1200</v>
      </c>
      <c r="F24" s="71">
        <v>1.3</v>
      </c>
      <c r="G24" s="71">
        <v>1.3</v>
      </c>
      <c r="H24" s="178"/>
      <c r="I24" s="35"/>
      <c r="J24" s="35"/>
      <c r="K24" s="35"/>
    </row>
    <row r="25" spans="1:11" ht="27.6" customHeight="1" x14ac:dyDescent="0.2">
      <c r="A25" s="67"/>
      <c r="B25" s="4" t="s">
        <v>1137</v>
      </c>
      <c r="C25" s="5">
        <v>4000</v>
      </c>
      <c r="D25" s="5">
        <v>2300</v>
      </c>
      <c r="E25" s="5">
        <v>1200</v>
      </c>
      <c r="F25" s="71">
        <v>1.3</v>
      </c>
      <c r="G25" s="71">
        <v>1.3</v>
      </c>
      <c r="H25" s="274"/>
      <c r="I25" s="34"/>
      <c r="J25" s="34"/>
      <c r="K25" s="36"/>
    </row>
    <row r="26" spans="1:11" ht="27.6" customHeight="1" x14ac:dyDescent="0.2">
      <c r="A26" s="67"/>
      <c r="B26" s="6" t="s">
        <v>1138</v>
      </c>
      <c r="C26" s="5">
        <v>4000</v>
      </c>
      <c r="D26" s="5">
        <v>2300</v>
      </c>
      <c r="E26" s="5">
        <v>1200</v>
      </c>
      <c r="F26" s="71">
        <v>1.3</v>
      </c>
      <c r="G26" s="71">
        <v>1.3</v>
      </c>
      <c r="H26" s="178"/>
      <c r="I26" s="35"/>
      <c r="J26" s="35"/>
      <c r="K26" s="35"/>
    </row>
    <row r="27" spans="1:11" ht="39" customHeight="1" x14ac:dyDescent="0.2">
      <c r="A27" s="67">
        <v>6</v>
      </c>
      <c r="B27" s="2" t="s">
        <v>1139</v>
      </c>
      <c r="C27" s="25">
        <v>7000</v>
      </c>
      <c r="D27" s="5">
        <v>4000</v>
      </c>
      <c r="E27" s="5">
        <v>2000</v>
      </c>
      <c r="F27" s="71">
        <v>1.1000000000000001</v>
      </c>
      <c r="G27" s="71">
        <v>1.1000000000000001</v>
      </c>
      <c r="H27" s="178"/>
      <c r="I27" s="35"/>
      <c r="J27" s="35"/>
      <c r="K27" s="35"/>
    </row>
    <row r="28" spans="1:11" ht="27.6" customHeight="1" x14ac:dyDescent="0.2">
      <c r="A28" s="67"/>
      <c r="B28" s="4" t="s">
        <v>1140</v>
      </c>
      <c r="C28" s="5">
        <v>4000</v>
      </c>
      <c r="D28" s="5">
        <v>2300</v>
      </c>
      <c r="E28" s="5">
        <v>1200</v>
      </c>
      <c r="F28" s="71">
        <v>1.3</v>
      </c>
      <c r="G28" s="71">
        <v>1.3</v>
      </c>
      <c r="H28" s="178"/>
      <c r="I28" s="35"/>
      <c r="J28" s="35"/>
      <c r="K28" s="35"/>
    </row>
    <row r="29" spans="1:11" ht="27.6" customHeight="1" x14ac:dyDescent="0.2">
      <c r="A29" s="67"/>
      <c r="B29" s="4" t="s">
        <v>1141</v>
      </c>
      <c r="C29" s="5">
        <v>4000</v>
      </c>
      <c r="D29" s="5">
        <v>2300</v>
      </c>
      <c r="E29" s="5">
        <v>1200</v>
      </c>
      <c r="F29" s="71">
        <v>1.8</v>
      </c>
      <c r="G29" s="71">
        <v>1.8</v>
      </c>
      <c r="H29" s="178"/>
      <c r="I29" s="35"/>
      <c r="J29" s="35"/>
      <c r="K29" s="35"/>
    </row>
    <row r="30" spans="1:11" ht="27.6" customHeight="1" x14ac:dyDescent="0.2">
      <c r="A30" s="67">
        <v>7</v>
      </c>
      <c r="B30" s="2" t="s">
        <v>1142</v>
      </c>
      <c r="C30" s="3"/>
      <c r="D30" s="3"/>
      <c r="E30" s="3"/>
      <c r="F30" s="71"/>
      <c r="G30" s="71"/>
      <c r="H30" s="178"/>
      <c r="I30" s="35"/>
      <c r="J30" s="35"/>
      <c r="K30" s="35"/>
    </row>
    <row r="31" spans="1:11" ht="27.6" customHeight="1" x14ac:dyDescent="0.2">
      <c r="A31" s="67"/>
      <c r="B31" s="4" t="s">
        <v>1143</v>
      </c>
      <c r="C31" s="5">
        <v>3000</v>
      </c>
      <c r="D31" s="5">
        <v>1500</v>
      </c>
      <c r="E31" s="5">
        <v>1000</v>
      </c>
      <c r="F31" s="71">
        <v>1.5</v>
      </c>
      <c r="G31" s="71">
        <v>1.5</v>
      </c>
      <c r="H31" s="178"/>
      <c r="I31" s="35"/>
      <c r="J31" s="35"/>
      <c r="K31" s="35"/>
    </row>
    <row r="32" spans="1:11" ht="27.6" customHeight="1" x14ac:dyDescent="0.2">
      <c r="A32" s="67">
        <v>8</v>
      </c>
      <c r="B32" s="2" t="s">
        <v>1144</v>
      </c>
      <c r="C32" s="3"/>
      <c r="D32" s="3"/>
      <c r="E32" s="3"/>
      <c r="F32" s="71"/>
      <c r="G32" s="71"/>
      <c r="H32" s="178"/>
      <c r="I32" s="35"/>
      <c r="J32" s="35"/>
      <c r="K32" s="35"/>
    </row>
    <row r="33" spans="1:11" ht="36" customHeight="1" x14ac:dyDescent="0.2">
      <c r="A33" s="67"/>
      <c r="B33" s="6" t="s">
        <v>1145</v>
      </c>
      <c r="C33" s="5">
        <v>6500</v>
      </c>
      <c r="D33" s="5">
        <v>3300</v>
      </c>
      <c r="E33" s="5">
        <v>1300</v>
      </c>
      <c r="F33" s="71">
        <v>1.1000000000000001</v>
      </c>
      <c r="G33" s="71">
        <v>1.1000000000000001</v>
      </c>
      <c r="H33" s="311">
        <f>9850/C33</f>
        <v>1.5153846153846153</v>
      </c>
      <c r="I33" s="35"/>
      <c r="J33" s="310" t="s">
        <v>2913</v>
      </c>
      <c r="K33" s="35"/>
    </row>
    <row r="34" spans="1:11" ht="27.6" customHeight="1" x14ac:dyDescent="0.2">
      <c r="A34" s="67">
        <v>9</v>
      </c>
      <c r="B34" s="2" t="s">
        <v>1146</v>
      </c>
      <c r="C34" s="3"/>
      <c r="D34" s="3"/>
      <c r="E34" s="3"/>
      <c r="F34" s="71"/>
      <c r="G34" s="71"/>
      <c r="H34" s="178"/>
      <c r="I34" s="35"/>
      <c r="J34" s="35"/>
      <c r="K34" s="35"/>
    </row>
    <row r="35" spans="1:11" ht="27.6" customHeight="1" x14ac:dyDescent="0.2">
      <c r="A35" s="67"/>
      <c r="B35" s="4" t="s">
        <v>56</v>
      </c>
      <c r="C35" s="5">
        <v>14000</v>
      </c>
      <c r="D35" s="3"/>
      <c r="E35" s="3"/>
      <c r="F35" s="71">
        <v>1</v>
      </c>
      <c r="G35" s="71">
        <v>1</v>
      </c>
      <c r="H35" s="178"/>
      <c r="I35" s="35"/>
      <c r="J35" s="35"/>
      <c r="K35" s="35"/>
    </row>
    <row r="36" spans="1:11" ht="27.6" customHeight="1" x14ac:dyDescent="0.2">
      <c r="A36" s="67"/>
      <c r="B36" s="4" t="s">
        <v>58</v>
      </c>
      <c r="C36" s="5">
        <v>12000</v>
      </c>
      <c r="D36" s="3"/>
      <c r="E36" s="3"/>
      <c r="F36" s="71">
        <v>1</v>
      </c>
      <c r="G36" s="71">
        <v>1</v>
      </c>
      <c r="H36" s="178"/>
      <c r="I36" s="35"/>
      <c r="J36" s="35"/>
      <c r="K36" s="35"/>
    </row>
    <row r="37" spans="1:11" ht="27.6" customHeight="1" x14ac:dyDescent="0.2">
      <c r="A37" s="67">
        <v>10</v>
      </c>
      <c r="B37" s="2" t="s">
        <v>1147</v>
      </c>
      <c r="C37" s="3"/>
      <c r="D37" s="3"/>
      <c r="E37" s="3"/>
      <c r="F37" s="71"/>
      <c r="G37" s="71"/>
      <c r="H37" s="178"/>
      <c r="I37" s="35"/>
      <c r="J37" s="35"/>
      <c r="K37" s="35"/>
    </row>
    <row r="38" spans="1:11" ht="27.6" customHeight="1" x14ac:dyDescent="0.2">
      <c r="A38" s="18"/>
      <c r="B38" s="4" t="s">
        <v>1148</v>
      </c>
      <c r="C38" s="3"/>
      <c r="D38" s="3"/>
      <c r="E38" s="3"/>
      <c r="F38" s="71"/>
      <c r="G38" s="71"/>
      <c r="H38" s="178"/>
      <c r="I38" s="35"/>
      <c r="J38" s="35"/>
      <c r="K38" s="35"/>
    </row>
    <row r="39" spans="1:11" ht="27.6" customHeight="1" x14ac:dyDescent="0.2">
      <c r="A39" s="67"/>
      <c r="B39" s="4" t="s">
        <v>49</v>
      </c>
      <c r="C39" s="5">
        <v>11000</v>
      </c>
      <c r="D39" s="3"/>
      <c r="E39" s="3"/>
      <c r="F39" s="71">
        <v>1</v>
      </c>
      <c r="G39" s="71">
        <v>1</v>
      </c>
      <c r="H39" s="178"/>
      <c r="I39" s="35"/>
      <c r="J39" s="35"/>
      <c r="K39" s="35"/>
    </row>
    <row r="40" spans="1:11" ht="27.6" customHeight="1" x14ac:dyDescent="0.25">
      <c r="A40" s="67"/>
      <c r="B40" s="4" t="s">
        <v>61</v>
      </c>
      <c r="C40" s="5">
        <v>9000</v>
      </c>
      <c r="D40" s="3"/>
      <c r="E40" s="3"/>
      <c r="F40" s="71">
        <v>1</v>
      </c>
      <c r="G40" s="71">
        <v>1</v>
      </c>
      <c r="H40" s="284"/>
      <c r="I40" s="276"/>
      <c r="J40" s="276"/>
      <c r="K40" s="41"/>
    </row>
    <row r="41" spans="1:11" ht="27.6" customHeight="1" x14ac:dyDescent="0.25">
      <c r="A41" s="18"/>
      <c r="B41" s="4" t="s">
        <v>1149</v>
      </c>
      <c r="C41" s="5">
        <v>10000</v>
      </c>
      <c r="D41" s="3"/>
      <c r="E41" s="3"/>
      <c r="F41" s="71">
        <v>1</v>
      </c>
      <c r="G41" s="71">
        <v>1</v>
      </c>
      <c r="H41" s="284"/>
      <c r="I41" s="276"/>
      <c r="J41" s="276"/>
      <c r="K41" s="41"/>
    </row>
    <row r="42" spans="1:11" ht="27.6" customHeight="1" x14ac:dyDescent="0.25">
      <c r="A42" s="18"/>
      <c r="B42" s="4" t="s">
        <v>1150</v>
      </c>
      <c r="C42" s="5">
        <v>10000</v>
      </c>
      <c r="D42" s="3"/>
      <c r="E42" s="3"/>
      <c r="F42" s="71">
        <v>1</v>
      </c>
      <c r="G42" s="71">
        <v>1</v>
      </c>
      <c r="H42" s="284"/>
      <c r="I42" s="276"/>
      <c r="J42" s="276"/>
      <c r="K42" s="41"/>
    </row>
    <row r="43" spans="1:11" ht="27.6" customHeight="1" x14ac:dyDescent="0.25">
      <c r="A43" s="18"/>
      <c r="B43" s="4" t="s">
        <v>1151</v>
      </c>
      <c r="C43" s="5">
        <v>10000</v>
      </c>
      <c r="D43" s="3"/>
      <c r="E43" s="3"/>
      <c r="F43" s="71">
        <v>1</v>
      </c>
      <c r="G43" s="71">
        <v>1</v>
      </c>
      <c r="H43" s="284"/>
      <c r="I43" s="276"/>
      <c r="J43" s="276"/>
      <c r="K43" s="41"/>
    </row>
    <row r="44" spans="1:11" ht="27.6" customHeight="1" x14ac:dyDescent="0.25">
      <c r="A44" s="18"/>
      <c r="B44" s="4" t="s">
        <v>1152</v>
      </c>
      <c r="C44" s="5">
        <v>10000</v>
      </c>
      <c r="D44" s="3"/>
      <c r="E44" s="3"/>
      <c r="F44" s="71">
        <v>1</v>
      </c>
      <c r="G44" s="71">
        <v>1</v>
      </c>
      <c r="H44" s="284"/>
      <c r="I44" s="276"/>
      <c r="J44" s="276"/>
      <c r="K44" s="41"/>
    </row>
    <row r="45" spans="1:11" ht="27.6" customHeight="1" x14ac:dyDescent="0.25">
      <c r="A45" s="18"/>
      <c r="B45" s="4" t="s">
        <v>1153</v>
      </c>
      <c r="C45" s="5">
        <v>6000</v>
      </c>
      <c r="D45" s="3"/>
      <c r="E45" s="3"/>
      <c r="F45" s="71">
        <v>1</v>
      </c>
      <c r="G45" s="71">
        <v>1</v>
      </c>
      <c r="H45" s="284"/>
      <c r="I45" s="276"/>
      <c r="J45" s="276"/>
      <c r="K45" s="41"/>
    </row>
    <row r="46" spans="1:11" ht="27.6" customHeight="1" x14ac:dyDescent="0.25">
      <c r="A46" s="18"/>
      <c r="B46" s="4" t="s">
        <v>1154</v>
      </c>
      <c r="C46" s="7">
        <v>5000</v>
      </c>
      <c r="D46" s="3"/>
      <c r="E46" s="3"/>
      <c r="F46" s="71">
        <v>1</v>
      </c>
      <c r="G46" s="71">
        <v>1</v>
      </c>
      <c r="H46" s="284"/>
      <c r="I46" s="276"/>
      <c r="J46" s="276"/>
      <c r="K46" s="41"/>
    </row>
    <row r="47" spans="1:11" ht="27.6" customHeight="1" x14ac:dyDescent="0.25">
      <c r="A47" s="18"/>
      <c r="B47" s="6" t="s">
        <v>1155</v>
      </c>
      <c r="C47" s="5">
        <v>6000</v>
      </c>
      <c r="D47" s="3"/>
      <c r="E47" s="3"/>
      <c r="F47" s="71">
        <v>1</v>
      </c>
      <c r="G47" s="71">
        <v>1</v>
      </c>
      <c r="H47" s="284"/>
      <c r="I47" s="276"/>
      <c r="J47" s="276"/>
      <c r="K47" s="41"/>
    </row>
    <row r="48" spans="1:11" ht="27.6" customHeight="1" x14ac:dyDescent="0.25">
      <c r="A48" s="18"/>
      <c r="B48" s="4" t="s">
        <v>1156</v>
      </c>
      <c r="C48" s="5">
        <v>10000</v>
      </c>
      <c r="D48" s="3"/>
      <c r="E48" s="3"/>
      <c r="F48" s="71">
        <v>1</v>
      </c>
      <c r="G48" s="71">
        <v>1</v>
      </c>
      <c r="H48" s="284"/>
      <c r="I48" s="276"/>
      <c r="J48" s="276"/>
      <c r="K48" s="41"/>
    </row>
    <row r="49" spans="1:11" ht="27.6" customHeight="1" x14ac:dyDescent="0.25">
      <c r="A49" s="67">
        <v>11</v>
      </c>
      <c r="B49" s="2" t="s">
        <v>77</v>
      </c>
      <c r="C49" s="3"/>
      <c r="D49" s="3"/>
      <c r="E49" s="3"/>
      <c r="F49" s="71"/>
      <c r="G49" s="71"/>
      <c r="H49" s="284"/>
      <c r="I49" s="276"/>
      <c r="J49" s="276"/>
      <c r="K49" s="41"/>
    </row>
    <row r="50" spans="1:11" ht="27.6" customHeight="1" x14ac:dyDescent="0.25">
      <c r="A50" s="18"/>
      <c r="B50" s="4" t="s">
        <v>78</v>
      </c>
      <c r="C50" s="17">
        <v>3000</v>
      </c>
      <c r="D50" s="3"/>
      <c r="E50" s="3"/>
      <c r="F50" s="71">
        <v>1.7</v>
      </c>
      <c r="G50" s="71">
        <v>1.5</v>
      </c>
      <c r="H50" s="284"/>
      <c r="I50" s="276"/>
      <c r="J50" s="276"/>
      <c r="K50" s="41"/>
    </row>
    <row r="51" spans="1:11" ht="27.6" customHeight="1" x14ac:dyDescent="0.25">
      <c r="A51" s="18"/>
      <c r="B51" s="4" t="s">
        <v>539</v>
      </c>
      <c r="C51" s="17">
        <v>2000</v>
      </c>
      <c r="D51" s="3"/>
      <c r="E51" s="3"/>
      <c r="F51" s="71">
        <v>1.5</v>
      </c>
      <c r="G51" s="71">
        <v>1.5</v>
      </c>
      <c r="H51" s="284"/>
      <c r="I51" s="276"/>
      <c r="J51" s="276"/>
      <c r="K51" s="41"/>
    </row>
    <row r="52" spans="1:11" ht="27.6" customHeight="1" x14ac:dyDescent="0.25">
      <c r="A52" s="18"/>
      <c r="B52" s="4" t="s">
        <v>80</v>
      </c>
      <c r="C52" s="17">
        <v>1000</v>
      </c>
      <c r="D52" s="3"/>
      <c r="E52" s="3"/>
      <c r="F52" s="71">
        <v>1.4</v>
      </c>
      <c r="G52" s="71">
        <v>1.5</v>
      </c>
      <c r="H52" s="284"/>
      <c r="I52" s="276"/>
      <c r="J52" s="276"/>
      <c r="K52" s="41"/>
    </row>
  </sheetData>
  <autoFilter ref="A3:K3" xr:uid="{00000000-0009-0000-0000-00001D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50"/>
    <pageSetUpPr fitToPage="1"/>
  </sheetPr>
  <dimension ref="A1:L113"/>
  <sheetViews>
    <sheetView tabSelected="1" view="pageBreakPreview" topLeftCell="A94" zoomScale="60" zoomScaleNormal="70" workbookViewId="0">
      <selection activeCell="T10" sqref="T10"/>
    </sheetView>
  </sheetViews>
  <sheetFormatPr defaultRowHeight="14.25" x14ac:dyDescent="0.2"/>
  <cols>
    <col min="2" max="2" width="55.25" customWidth="1"/>
    <col min="3" max="5" width="11.25" hidden="1" customWidth="1"/>
    <col min="6" max="6" width="17.125" style="28" hidden="1" customWidth="1"/>
    <col min="7" max="7" width="17.125" style="134" customWidth="1"/>
    <col min="8" max="10" width="17.125" style="28" hidden="1" customWidth="1"/>
    <col min="11" max="11" width="12.25" style="28" hidden="1" customWidth="1"/>
  </cols>
  <sheetData>
    <row r="1" spans="1:11" ht="26.45" customHeight="1" x14ac:dyDescent="0.2">
      <c r="A1" s="11" t="s">
        <v>1020</v>
      </c>
      <c r="F1" s="73"/>
      <c r="G1" s="141"/>
      <c r="H1" s="73"/>
      <c r="I1" s="73"/>
      <c r="J1" s="73"/>
      <c r="K1" s="105"/>
    </row>
    <row r="2" spans="1:11" ht="26.45" customHeight="1" x14ac:dyDescent="0.2">
      <c r="A2" s="393" t="s">
        <v>0</v>
      </c>
      <c r="B2" s="393" t="s">
        <v>1</v>
      </c>
      <c r="C2" s="349" t="s">
        <v>2846</v>
      </c>
      <c r="D2" s="349"/>
      <c r="E2" s="349"/>
      <c r="F2" s="349" t="s">
        <v>2839</v>
      </c>
      <c r="G2" s="351" t="s">
        <v>2843</v>
      </c>
      <c r="H2" s="349" t="s">
        <v>2851</v>
      </c>
      <c r="I2" s="349" t="s">
        <v>2840</v>
      </c>
      <c r="J2" s="350" t="s">
        <v>2841</v>
      </c>
      <c r="K2" s="349" t="s">
        <v>2850</v>
      </c>
    </row>
    <row r="3" spans="1:11" ht="26.25" customHeight="1" x14ac:dyDescent="0.2">
      <c r="A3" s="393"/>
      <c r="B3" s="393"/>
      <c r="C3" s="67" t="s">
        <v>3</v>
      </c>
      <c r="D3" s="67" t="s">
        <v>4</v>
      </c>
      <c r="E3" s="67" t="s">
        <v>5</v>
      </c>
      <c r="F3" s="349"/>
      <c r="G3" s="351"/>
      <c r="H3" s="349"/>
      <c r="I3" s="349"/>
      <c r="J3" s="350"/>
      <c r="K3" s="349"/>
    </row>
    <row r="4" spans="1:11" ht="27.6" customHeight="1" x14ac:dyDescent="0.2">
      <c r="A4" s="67">
        <v>1</v>
      </c>
      <c r="B4" s="2" t="s">
        <v>82</v>
      </c>
      <c r="C4" s="3"/>
      <c r="D4" s="3"/>
      <c r="E4" s="3"/>
      <c r="F4" s="36"/>
      <c r="G4" s="136"/>
      <c r="H4" s="36"/>
      <c r="I4" s="36"/>
      <c r="J4" s="36"/>
      <c r="K4" s="170"/>
    </row>
    <row r="5" spans="1:11" ht="27.6" customHeight="1" x14ac:dyDescent="0.2">
      <c r="A5" s="67"/>
      <c r="B5" s="4" t="s">
        <v>1021</v>
      </c>
      <c r="C5" s="5">
        <v>14600</v>
      </c>
      <c r="D5" s="5">
        <v>7300</v>
      </c>
      <c r="E5" s="5">
        <v>3700</v>
      </c>
      <c r="F5" s="71">
        <v>1</v>
      </c>
      <c r="G5" s="133">
        <v>1</v>
      </c>
      <c r="H5" s="35"/>
      <c r="I5" s="35"/>
      <c r="J5" s="35"/>
      <c r="K5" s="35"/>
    </row>
    <row r="6" spans="1:11" ht="27.6" customHeight="1" x14ac:dyDescent="0.2">
      <c r="A6" s="67">
        <v>2</v>
      </c>
      <c r="B6" s="2" t="s">
        <v>831</v>
      </c>
      <c r="C6" s="3"/>
      <c r="D6" s="3"/>
      <c r="E6" s="3"/>
      <c r="F6" s="36"/>
      <c r="G6" s="136"/>
      <c r="H6" s="36"/>
      <c r="I6" s="36"/>
      <c r="J6" s="36"/>
      <c r="K6" s="36"/>
    </row>
    <row r="7" spans="1:11" ht="27.6" customHeight="1" x14ac:dyDescent="0.2">
      <c r="A7" s="67"/>
      <c r="B7" s="4" t="s">
        <v>1022</v>
      </c>
      <c r="C7" s="5">
        <v>16600</v>
      </c>
      <c r="D7" s="5">
        <v>8400</v>
      </c>
      <c r="E7" s="5">
        <v>4200</v>
      </c>
      <c r="F7" s="71">
        <v>1</v>
      </c>
      <c r="G7" s="133">
        <v>1</v>
      </c>
      <c r="H7" s="35"/>
      <c r="I7" s="35"/>
      <c r="J7" s="35"/>
      <c r="K7" s="35"/>
    </row>
    <row r="8" spans="1:11" ht="27.6" customHeight="1" x14ac:dyDescent="0.2">
      <c r="A8" s="67"/>
      <c r="B8" s="4" t="s">
        <v>1023</v>
      </c>
      <c r="C8" s="5">
        <v>14200</v>
      </c>
      <c r="D8" s="5">
        <v>7100</v>
      </c>
      <c r="E8" s="5">
        <v>3600</v>
      </c>
      <c r="F8" s="71">
        <v>1</v>
      </c>
      <c r="G8" s="133">
        <v>1</v>
      </c>
      <c r="H8" s="35"/>
      <c r="I8" s="35"/>
      <c r="J8" s="35"/>
      <c r="K8" s="35"/>
    </row>
    <row r="9" spans="1:11" ht="27.6" customHeight="1" x14ac:dyDescent="0.2">
      <c r="A9" s="67"/>
      <c r="B9" s="4" t="s">
        <v>1024</v>
      </c>
      <c r="C9" s="5">
        <v>11000</v>
      </c>
      <c r="D9" s="5">
        <v>5500</v>
      </c>
      <c r="E9" s="5">
        <v>3000</v>
      </c>
      <c r="F9" s="71">
        <v>1</v>
      </c>
      <c r="G9" s="133">
        <v>1</v>
      </c>
      <c r="H9" s="36"/>
      <c r="I9" s="36"/>
      <c r="J9" s="36"/>
      <c r="K9" s="36"/>
    </row>
    <row r="10" spans="1:11" ht="27.6" customHeight="1" x14ac:dyDescent="0.2">
      <c r="A10" s="67"/>
      <c r="B10" s="4" t="s">
        <v>1025</v>
      </c>
      <c r="C10" s="5">
        <v>20200</v>
      </c>
      <c r="D10" s="5">
        <v>10100</v>
      </c>
      <c r="E10" s="5">
        <v>5100</v>
      </c>
      <c r="F10" s="71">
        <v>1</v>
      </c>
      <c r="G10" s="133">
        <v>1</v>
      </c>
      <c r="H10" s="35"/>
      <c r="I10" s="35"/>
      <c r="J10" s="35"/>
      <c r="K10" s="35"/>
    </row>
    <row r="11" spans="1:11" ht="27.6" customHeight="1" x14ac:dyDescent="0.2">
      <c r="A11" s="67"/>
      <c r="B11" s="4" t="s">
        <v>1026</v>
      </c>
      <c r="C11" s="5">
        <v>22500</v>
      </c>
      <c r="D11" s="5">
        <v>11300</v>
      </c>
      <c r="E11" s="5">
        <v>5700</v>
      </c>
      <c r="F11" s="71">
        <v>1</v>
      </c>
      <c r="G11" s="133">
        <v>1</v>
      </c>
      <c r="H11" s="35"/>
      <c r="I11" s="35"/>
      <c r="J11" s="35"/>
      <c r="K11" s="35"/>
    </row>
    <row r="12" spans="1:11" ht="27.6" customHeight="1" x14ac:dyDescent="0.2">
      <c r="A12" s="67"/>
      <c r="B12" s="4" t="s">
        <v>1027</v>
      </c>
      <c r="C12" s="5">
        <v>17000</v>
      </c>
      <c r="D12" s="5">
        <v>9100</v>
      </c>
      <c r="E12" s="5">
        <v>4600</v>
      </c>
      <c r="F12" s="71">
        <v>1</v>
      </c>
      <c r="G12" s="133">
        <v>1</v>
      </c>
      <c r="H12" s="35"/>
      <c r="I12" s="35"/>
      <c r="J12" s="35"/>
      <c r="K12" s="35"/>
    </row>
    <row r="13" spans="1:11" ht="27.6" customHeight="1" x14ac:dyDescent="0.2">
      <c r="A13" s="67"/>
      <c r="B13" s="4" t="s">
        <v>1028</v>
      </c>
      <c r="C13" s="5">
        <v>11000</v>
      </c>
      <c r="D13" s="5">
        <v>5500</v>
      </c>
      <c r="E13" s="5">
        <v>3000</v>
      </c>
      <c r="F13" s="71">
        <v>1</v>
      </c>
      <c r="G13" s="133">
        <v>1</v>
      </c>
      <c r="H13" s="35"/>
      <c r="I13" s="35"/>
      <c r="J13" s="35"/>
      <c r="K13" s="35"/>
    </row>
    <row r="14" spans="1:11" ht="27.6" customHeight="1" x14ac:dyDescent="0.2">
      <c r="A14" s="67">
        <v>3</v>
      </c>
      <c r="B14" s="2" t="s">
        <v>1029</v>
      </c>
      <c r="C14" s="3"/>
      <c r="D14" s="3"/>
      <c r="E14" s="3"/>
      <c r="F14" s="36"/>
      <c r="G14" s="136"/>
      <c r="H14" s="36"/>
      <c r="I14" s="36"/>
      <c r="J14" s="36"/>
      <c r="K14" s="36"/>
    </row>
    <row r="15" spans="1:11" ht="27.6" customHeight="1" x14ac:dyDescent="0.2">
      <c r="A15" s="67"/>
      <c r="B15" s="4" t="s">
        <v>1030</v>
      </c>
      <c r="C15" s="5">
        <v>10000</v>
      </c>
      <c r="D15" s="5">
        <v>5000</v>
      </c>
      <c r="E15" s="5">
        <v>2500</v>
      </c>
      <c r="F15" s="71">
        <v>1</v>
      </c>
      <c r="G15" s="133">
        <v>1</v>
      </c>
      <c r="H15" s="35"/>
      <c r="I15" s="35"/>
      <c r="J15" s="35"/>
      <c r="K15" s="35"/>
    </row>
    <row r="16" spans="1:11" ht="27.6" customHeight="1" x14ac:dyDescent="0.2">
      <c r="A16" s="67"/>
      <c r="B16" s="4" t="s">
        <v>1031</v>
      </c>
      <c r="C16" s="5">
        <v>9000</v>
      </c>
      <c r="D16" s="5">
        <v>5000</v>
      </c>
      <c r="E16" s="5">
        <v>2500</v>
      </c>
      <c r="F16" s="71">
        <v>1</v>
      </c>
      <c r="G16" s="133">
        <v>1</v>
      </c>
      <c r="H16" s="35"/>
      <c r="I16" s="35"/>
      <c r="J16" s="35"/>
      <c r="K16" s="35"/>
    </row>
    <row r="17" spans="1:11" ht="27.6" customHeight="1" x14ac:dyDescent="0.2">
      <c r="A17" s="67"/>
      <c r="B17" s="4" t="s">
        <v>1032</v>
      </c>
      <c r="C17" s="5">
        <v>10000</v>
      </c>
      <c r="D17" s="5">
        <v>5000</v>
      </c>
      <c r="E17" s="5">
        <v>2500</v>
      </c>
      <c r="F17" s="71">
        <v>1</v>
      </c>
      <c r="G17" s="133">
        <v>1</v>
      </c>
      <c r="H17" s="35"/>
      <c r="I17" s="35"/>
      <c r="J17" s="35"/>
      <c r="K17" s="35"/>
    </row>
    <row r="18" spans="1:11" ht="27.6" customHeight="1" x14ac:dyDescent="0.2">
      <c r="A18" s="67"/>
      <c r="B18" s="4" t="s">
        <v>1033</v>
      </c>
      <c r="C18" s="5">
        <v>11000</v>
      </c>
      <c r="D18" s="5">
        <v>6000</v>
      </c>
      <c r="E18" s="5">
        <v>3000</v>
      </c>
      <c r="F18" s="71">
        <v>1</v>
      </c>
      <c r="G18" s="133">
        <v>1</v>
      </c>
      <c r="H18" s="35"/>
      <c r="I18" s="35"/>
      <c r="J18" s="35"/>
      <c r="K18" s="35"/>
    </row>
    <row r="19" spans="1:11" ht="27.6" customHeight="1" x14ac:dyDescent="0.2">
      <c r="A19" s="67"/>
      <c r="B19" s="4" t="s">
        <v>1034</v>
      </c>
      <c r="C19" s="5">
        <v>10000</v>
      </c>
      <c r="D19" s="5">
        <v>5000</v>
      </c>
      <c r="E19" s="5">
        <v>2500</v>
      </c>
      <c r="F19" s="71">
        <v>1</v>
      </c>
      <c r="G19" s="133">
        <v>1</v>
      </c>
      <c r="H19" s="35"/>
      <c r="I19" s="35"/>
      <c r="J19" s="35"/>
      <c r="K19" s="35"/>
    </row>
    <row r="20" spans="1:11" ht="27.6" customHeight="1" x14ac:dyDescent="0.2">
      <c r="A20" s="67"/>
      <c r="B20" s="4" t="s">
        <v>1035</v>
      </c>
      <c r="C20" s="5">
        <v>10000</v>
      </c>
      <c r="D20" s="5">
        <v>5000</v>
      </c>
      <c r="E20" s="5">
        <v>2500</v>
      </c>
      <c r="F20" s="71">
        <v>1</v>
      </c>
      <c r="G20" s="133">
        <v>1</v>
      </c>
      <c r="H20" s="36"/>
      <c r="I20" s="36"/>
      <c r="J20" s="36"/>
      <c r="K20" s="36"/>
    </row>
    <row r="21" spans="1:11" ht="27.6" customHeight="1" x14ac:dyDescent="0.2">
      <c r="A21" s="67">
        <v>4</v>
      </c>
      <c r="B21" s="2" t="s">
        <v>840</v>
      </c>
      <c r="C21" s="3"/>
      <c r="D21" s="3"/>
      <c r="E21" s="3"/>
      <c r="F21" s="35"/>
      <c r="G21" s="133"/>
      <c r="H21" s="35"/>
      <c r="I21" s="35"/>
      <c r="J21" s="35"/>
      <c r="K21" s="35"/>
    </row>
    <row r="22" spans="1:11" ht="27.6" customHeight="1" x14ac:dyDescent="0.2">
      <c r="A22" s="67"/>
      <c r="B22" s="4" t="s">
        <v>1036</v>
      </c>
      <c r="C22" s="5">
        <v>12000</v>
      </c>
      <c r="D22" s="5">
        <v>6000</v>
      </c>
      <c r="E22" s="5">
        <v>3000</v>
      </c>
      <c r="F22" s="71">
        <v>1</v>
      </c>
      <c r="G22" s="133">
        <v>1</v>
      </c>
      <c r="H22" s="35"/>
      <c r="I22" s="35"/>
      <c r="J22" s="35"/>
      <c r="K22" s="35"/>
    </row>
    <row r="23" spans="1:11" ht="27.6" customHeight="1" x14ac:dyDescent="0.2">
      <c r="A23" s="67"/>
      <c r="B23" s="4" t="s">
        <v>1037</v>
      </c>
      <c r="C23" s="5">
        <v>17000</v>
      </c>
      <c r="D23" s="5">
        <v>9100</v>
      </c>
      <c r="E23" s="5">
        <v>4600</v>
      </c>
      <c r="F23" s="71">
        <v>1</v>
      </c>
      <c r="G23" s="133">
        <v>1</v>
      </c>
      <c r="H23" s="35"/>
      <c r="I23" s="35"/>
      <c r="J23" s="35"/>
      <c r="K23" s="35"/>
    </row>
    <row r="24" spans="1:11" ht="27.6" customHeight="1" x14ac:dyDescent="0.2">
      <c r="A24" s="67"/>
      <c r="B24" s="4" t="s">
        <v>1038</v>
      </c>
      <c r="C24" s="5">
        <v>14200</v>
      </c>
      <c r="D24" s="5">
        <v>7100</v>
      </c>
      <c r="E24" s="5">
        <v>3600</v>
      </c>
      <c r="F24" s="71">
        <v>1</v>
      </c>
      <c r="G24" s="133">
        <v>1</v>
      </c>
      <c r="H24" s="35"/>
      <c r="I24" s="35"/>
      <c r="J24" s="35"/>
      <c r="K24" s="35"/>
    </row>
    <row r="25" spans="1:11" ht="27.6" customHeight="1" x14ac:dyDescent="0.2">
      <c r="A25" s="67"/>
      <c r="B25" s="4" t="s">
        <v>1039</v>
      </c>
      <c r="C25" s="5">
        <v>18100</v>
      </c>
      <c r="D25" s="5">
        <v>9100</v>
      </c>
      <c r="E25" s="5">
        <v>4600</v>
      </c>
      <c r="F25" s="71">
        <v>1</v>
      </c>
      <c r="G25" s="133">
        <v>1</v>
      </c>
      <c r="H25" s="36"/>
      <c r="I25" s="36"/>
      <c r="J25" s="36"/>
      <c r="K25" s="36"/>
    </row>
    <row r="26" spans="1:11" ht="27.6" customHeight="1" x14ac:dyDescent="0.2">
      <c r="A26" s="67"/>
      <c r="B26" s="4" t="s">
        <v>1040</v>
      </c>
      <c r="C26" s="5">
        <v>7000</v>
      </c>
      <c r="D26" s="5">
        <v>4000</v>
      </c>
      <c r="E26" s="5">
        <v>2000</v>
      </c>
      <c r="F26" s="71">
        <v>1</v>
      </c>
      <c r="G26" s="133">
        <v>1</v>
      </c>
      <c r="H26" s="35"/>
      <c r="I26" s="35"/>
      <c r="J26" s="35"/>
      <c r="K26" s="35"/>
    </row>
    <row r="27" spans="1:11" ht="27.6" customHeight="1" x14ac:dyDescent="0.2">
      <c r="A27" s="67">
        <v>5</v>
      </c>
      <c r="B27" s="2" t="s">
        <v>943</v>
      </c>
      <c r="C27" s="3"/>
      <c r="D27" s="3"/>
      <c r="E27" s="3"/>
      <c r="F27" s="35"/>
      <c r="G27" s="133"/>
      <c r="H27" s="35"/>
      <c r="I27" s="35"/>
      <c r="J27" s="35"/>
      <c r="K27" s="35"/>
    </row>
    <row r="28" spans="1:11" ht="27.6" customHeight="1" x14ac:dyDescent="0.2">
      <c r="A28" s="67"/>
      <c r="B28" s="4" t="s">
        <v>1041</v>
      </c>
      <c r="C28" s="5">
        <v>8000</v>
      </c>
      <c r="D28" s="5">
        <v>4000</v>
      </c>
      <c r="E28" s="5">
        <v>2000</v>
      </c>
      <c r="F28" s="71">
        <v>1</v>
      </c>
      <c r="G28" s="133">
        <v>1</v>
      </c>
      <c r="H28" s="35"/>
      <c r="I28" s="35"/>
      <c r="J28" s="35"/>
      <c r="K28" s="35"/>
    </row>
    <row r="29" spans="1:11" ht="27.6" customHeight="1" x14ac:dyDescent="0.2">
      <c r="A29" s="67">
        <v>6</v>
      </c>
      <c r="B29" s="2" t="s">
        <v>1042</v>
      </c>
      <c r="C29" s="3"/>
      <c r="D29" s="3"/>
      <c r="E29" s="3"/>
      <c r="F29" s="35"/>
      <c r="G29" s="133"/>
      <c r="H29" s="35"/>
      <c r="I29" s="35"/>
      <c r="J29" s="35"/>
      <c r="K29" s="35"/>
    </row>
    <row r="30" spans="1:11" ht="27.6" customHeight="1" x14ac:dyDescent="0.2">
      <c r="A30" s="2"/>
      <c r="B30" s="4" t="s">
        <v>1043</v>
      </c>
      <c r="C30" s="5">
        <v>23000</v>
      </c>
      <c r="D30" s="5">
        <v>11600</v>
      </c>
      <c r="E30" s="5">
        <v>5800</v>
      </c>
      <c r="F30" s="71">
        <v>1</v>
      </c>
      <c r="G30" s="133">
        <v>1</v>
      </c>
      <c r="H30" s="35"/>
      <c r="I30" s="35"/>
      <c r="J30" s="35"/>
      <c r="K30" s="35"/>
    </row>
    <row r="31" spans="1:11" ht="27.6" customHeight="1" x14ac:dyDescent="0.2">
      <c r="A31" s="67">
        <v>7</v>
      </c>
      <c r="B31" s="2" t="s">
        <v>503</v>
      </c>
      <c r="C31" s="3"/>
      <c r="D31" s="3"/>
      <c r="E31" s="3"/>
      <c r="F31" s="35"/>
      <c r="G31" s="133"/>
      <c r="H31" s="35"/>
      <c r="I31" s="35"/>
      <c r="J31" s="35"/>
      <c r="K31" s="35"/>
    </row>
    <row r="32" spans="1:11" ht="42" customHeight="1" x14ac:dyDescent="0.2">
      <c r="A32" s="67"/>
      <c r="B32" s="4" t="s">
        <v>1044</v>
      </c>
      <c r="C32" s="5">
        <v>12000</v>
      </c>
      <c r="D32" s="5">
        <v>6000</v>
      </c>
      <c r="E32" s="5">
        <v>3000</v>
      </c>
      <c r="F32" s="71">
        <v>1</v>
      </c>
      <c r="G32" s="133">
        <v>1</v>
      </c>
      <c r="H32" s="35"/>
      <c r="I32" s="35"/>
      <c r="J32" s="35"/>
      <c r="K32" s="35"/>
    </row>
    <row r="33" spans="1:11" ht="42" customHeight="1" x14ac:dyDescent="0.2">
      <c r="A33" s="67"/>
      <c r="B33" s="4" t="s">
        <v>1045</v>
      </c>
      <c r="C33" s="5">
        <v>8000</v>
      </c>
      <c r="D33" s="5">
        <v>4000</v>
      </c>
      <c r="E33" s="5">
        <v>2000</v>
      </c>
      <c r="F33" s="71">
        <v>1</v>
      </c>
      <c r="G33" s="133">
        <v>1</v>
      </c>
      <c r="H33" s="35"/>
      <c r="I33" s="35"/>
      <c r="J33" s="35"/>
      <c r="K33" s="35"/>
    </row>
    <row r="34" spans="1:11" ht="42" customHeight="1" x14ac:dyDescent="0.2">
      <c r="A34" s="67"/>
      <c r="B34" s="4" t="s">
        <v>1046</v>
      </c>
      <c r="C34" s="5">
        <v>8000</v>
      </c>
      <c r="D34" s="5">
        <v>4000</v>
      </c>
      <c r="E34" s="5">
        <v>2000</v>
      </c>
      <c r="F34" s="71">
        <v>1</v>
      </c>
      <c r="G34" s="133">
        <v>1</v>
      </c>
      <c r="H34" s="35"/>
      <c r="I34" s="35"/>
      <c r="J34" s="35"/>
      <c r="K34" s="35"/>
    </row>
    <row r="35" spans="1:11" ht="27.6" customHeight="1" x14ac:dyDescent="0.2">
      <c r="A35" s="67"/>
      <c r="B35" s="4" t="s">
        <v>1047</v>
      </c>
      <c r="C35" s="5">
        <v>11000</v>
      </c>
      <c r="D35" s="5">
        <v>6000</v>
      </c>
      <c r="E35" s="5">
        <v>3000</v>
      </c>
      <c r="F35" s="71">
        <v>1</v>
      </c>
      <c r="G35" s="133">
        <v>1</v>
      </c>
      <c r="H35" s="35"/>
      <c r="I35" s="35"/>
      <c r="J35" s="35"/>
      <c r="K35" s="35"/>
    </row>
    <row r="36" spans="1:11" ht="42" customHeight="1" x14ac:dyDescent="0.2">
      <c r="A36" s="67"/>
      <c r="B36" s="4" t="s">
        <v>1048</v>
      </c>
      <c r="C36" s="5">
        <v>7700</v>
      </c>
      <c r="D36" s="5">
        <v>3900</v>
      </c>
      <c r="E36" s="5">
        <v>2000</v>
      </c>
      <c r="F36" s="71">
        <v>1</v>
      </c>
      <c r="G36" s="133">
        <v>1</v>
      </c>
      <c r="H36" s="35"/>
      <c r="I36" s="35"/>
      <c r="J36" s="35"/>
      <c r="K36" s="35"/>
    </row>
    <row r="37" spans="1:11" ht="39.75" customHeight="1" x14ac:dyDescent="0.2">
      <c r="A37" s="67"/>
      <c r="B37" s="4" t="s">
        <v>1049</v>
      </c>
      <c r="C37" s="5">
        <v>6400</v>
      </c>
      <c r="D37" s="5">
        <v>3200</v>
      </c>
      <c r="E37" s="5">
        <v>1600</v>
      </c>
      <c r="F37" s="71">
        <v>1</v>
      </c>
      <c r="G37" s="133">
        <v>1</v>
      </c>
      <c r="H37" s="35"/>
      <c r="I37" s="35"/>
      <c r="J37" s="35"/>
      <c r="K37" s="35"/>
    </row>
    <row r="38" spans="1:11" ht="27.6" customHeight="1" x14ac:dyDescent="0.2">
      <c r="A38" s="67"/>
      <c r="B38" s="4" t="s">
        <v>1050</v>
      </c>
      <c r="C38" s="5">
        <v>7700</v>
      </c>
      <c r="D38" s="5">
        <v>3900</v>
      </c>
      <c r="E38" s="5">
        <v>2000</v>
      </c>
      <c r="F38" s="71">
        <v>1</v>
      </c>
      <c r="G38" s="133">
        <v>1</v>
      </c>
      <c r="H38" s="35"/>
      <c r="I38" s="35"/>
      <c r="J38" s="35"/>
      <c r="K38" s="35"/>
    </row>
    <row r="39" spans="1:11" ht="27.6" customHeight="1" x14ac:dyDescent="0.2">
      <c r="A39" s="67"/>
      <c r="B39" s="4" t="s">
        <v>1051</v>
      </c>
      <c r="C39" s="5">
        <v>6000</v>
      </c>
      <c r="D39" s="5">
        <v>3000</v>
      </c>
      <c r="E39" s="5">
        <v>1500</v>
      </c>
      <c r="F39" s="71">
        <v>1</v>
      </c>
      <c r="G39" s="133">
        <v>1</v>
      </c>
      <c r="H39" s="35"/>
      <c r="I39" s="35"/>
      <c r="J39" s="35"/>
      <c r="K39" s="35"/>
    </row>
    <row r="40" spans="1:11" ht="27.6" customHeight="1" x14ac:dyDescent="0.2">
      <c r="A40" s="67"/>
      <c r="B40" s="4" t="s">
        <v>1052</v>
      </c>
      <c r="C40" s="5">
        <v>6000</v>
      </c>
      <c r="D40" s="5">
        <v>2700</v>
      </c>
      <c r="E40" s="5">
        <v>1400</v>
      </c>
      <c r="F40" s="71">
        <v>1</v>
      </c>
      <c r="G40" s="133">
        <v>1</v>
      </c>
      <c r="H40" s="41"/>
      <c r="I40" s="41"/>
      <c r="J40" s="41"/>
      <c r="K40" s="41"/>
    </row>
    <row r="41" spans="1:11" ht="27.6" customHeight="1" x14ac:dyDescent="0.2">
      <c r="A41" s="67"/>
      <c r="B41" s="4" t="s">
        <v>1053</v>
      </c>
      <c r="C41" s="5">
        <v>6700</v>
      </c>
      <c r="D41" s="5">
        <v>3100</v>
      </c>
      <c r="E41" s="5">
        <v>1600</v>
      </c>
      <c r="F41" s="71">
        <v>1</v>
      </c>
      <c r="G41" s="133">
        <v>1</v>
      </c>
      <c r="H41" s="41"/>
      <c r="I41" s="41"/>
      <c r="J41" s="41"/>
      <c r="K41" s="41"/>
    </row>
    <row r="42" spans="1:11" ht="27.6" customHeight="1" x14ac:dyDescent="0.2">
      <c r="A42" s="67"/>
      <c r="B42" s="4" t="s">
        <v>1054</v>
      </c>
      <c r="C42" s="5">
        <v>6100</v>
      </c>
      <c r="D42" s="5">
        <v>3700</v>
      </c>
      <c r="E42" s="5">
        <v>1900</v>
      </c>
      <c r="F42" s="71">
        <v>1</v>
      </c>
      <c r="G42" s="133">
        <v>1</v>
      </c>
      <c r="H42" s="41"/>
      <c r="I42" s="41"/>
      <c r="J42" s="41"/>
      <c r="K42" s="41"/>
    </row>
    <row r="43" spans="1:11" ht="27.6" customHeight="1" x14ac:dyDescent="0.2">
      <c r="A43" s="67"/>
      <c r="B43" s="4" t="s">
        <v>1055</v>
      </c>
      <c r="C43" s="5">
        <v>7200</v>
      </c>
      <c r="D43" s="5">
        <v>4200</v>
      </c>
      <c r="E43" s="5">
        <v>2100</v>
      </c>
      <c r="F43" s="71">
        <v>1</v>
      </c>
      <c r="G43" s="133">
        <v>1</v>
      </c>
      <c r="H43" s="41"/>
      <c r="I43" s="41"/>
      <c r="J43" s="41"/>
      <c r="K43" s="41"/>
    </row>
    <row r="44" spans="1:11" ht="42" customHeight="1" x14ac:dyDescent="0.2">
      <c r="A44" s="67"/>
      <c r="B44" s="4" t="s">
        <v>1056</v>
      </c>
      <c r="C44" s="5">
        <v>5000</v>
      </c>
      <c r="D44" s="5">
        <v>3000</v>
      </c>
      <c r="E44" s="5">
        <v>1500</v>
      </c>
      <c r="F44" s="71">
        <v>1</v>
      </c>
      <c r="G44" s="133">
        <v>1</v>
      </c>
      <c r="H44" s="41"/>
      <c r="I44" s="41"/>
      <c r="J44" s="41"/>
      <c r="K44" s="41"/>
    </row>
    <row r="45" spans="1:11" ht="27.6" customHeight="1" x14ac:dyDescent="0.2">
      <c r="A45" s="67"/>
      <c r="B45" s="4" t="s">
        <v>1057</v>
      </c>
      <c r="C45" s="5">
        <v>4000</v>
      </c>
      <c r="D45" s="5">
        <v>2000</v>
      </c>
      <c r="E45" s="5">
        <v>1000</v>
      </c>
      <c r="F45" s="71">
        <v>1</v>
      </c>
      <c r="G45" s="133">
        <v>1</v>
      </c>
      <c r="H45" s="41"/>
      <c r="I45" s="41"/>
      <c r="J45" s="41"/>
      <c r="K45" s="41"/>
    </row>
    <row r="46" spans="1:11" ht="27.6" customHeight="1" x14ac:dyDescent="0.2">
      <c r="A46" s="67">
        <v>8</v>
      </c>
      <c r="B46" s="2" t="s">
        <v>1058</v>
      </c>
      <c r="C46" s="3"/>
      <c r="D46" s="3"/>
      <c r="E46" s="3"/>
      <c r="F46" s="41"/>
      <c r="G46" s="145"/>
      <c r="H46" s="41"/>
      <c r="I46" s="41"/>
      <c r="J46" s="41"/>
      <c r="K46" s="41"/>
    </row>
    <row r="47" spans="1:11" ht="27.6" customHeight="1" x14ac:dyDescent="0.2">
      <c r="A47" s="67"/>
      <c r="B47" s="4" t="s">
        <v>1059</v>
      </c>
      <c r="C47" s="5">
        <v>10000</v>
      </c>
      <c r="D47" s="5">
        <v>5000</v>
      </c>
      <c r="E47" s="5">
        <v>2500</v>
      </c>
      <c r="F47" s="71">
        <v>1</v>
      </c>
      <c r="G47" s="133">
        <v>1</v>
      </c>
      <c r="H47" s="41"/>
      <c r="I47" s="41"/>
      <c r="J47" s="41"/>
      <c r="K47" s="41"/>
    </row>
    <row r="48" spans="1:11" ht="27.6" customHeight="1" x14ac:dyDescent="0.2">
      <c r="A48" s="67"/>
      <c r="B48" s="4" t="s">
        <v>1060</v>
      </c>
      <c r="C48" s="5">
        <v>10300</v>
      </c>
      <c r="D48" s="5">
        <v>5200</v>
      </c>
      <c r="E48" s="5">
        <v>2600</v>
      </c>
      <c r="F48" s="71">
        <v>1</v>
      </c>
      <c r="G48" s="133">
        <v>1</v>
      </c>
      <c r="H48" s="41"/>
      <c r="I48" s="41"/>
      <c r="J48" s="41"/>
      <c r="K48" s="41"/>
    </row>
    <row r="49" spans="1:11" ht="27.6" customHeight="1" x14ac:dyDescent="0.2">
      <c r="A49" s="67"/>
      <c r="B49" s="4" t="s">
        <v>1061</v>
      </c>
      <c r="C49" s="5">
        <v>8000</v>
      </c>
      <c r="D49" s="5">
        <v>4000</v>
      </c>
      <c r="E49" s="5">
        <v>2000</v>
      </c>
      <c r="F49" s="71">
        <v>1</v>
      </c>
      <c r="G49" s="133">
        <v>1</v>
      </c>
      <c r="H49" s="41"/>
      <c r="I49" s="41"/>
      <c r="J49" s="41"/>
      <c r="K49" s="41"/>
    </row>
    <row r="50" spans="1:11" ht="27.6" customHeight="1" x14ac:dyDescent="0.2">
      <c r="A50" s="67">
        <v>9</v>
      </c>
      <c r="B50" s="2" t="s">
        <v>1062</v>
      </c>
      <c r="C50" s="3"/>
      <c r="D50" s="3"/>
      <c r="E50" s="3"/>
      <c r="F50" s="41"/>
      <c r="G50" s="145"/>
      <c r="H50" s="41"/>
      <c r="I50" s="41"/>
      <c r="J50" s="41"/>
      <c r="K50" s="41"/>
    </row>
    <row r="51" spans="1:11" ht="27.6" customHeight="1" x14ac:dyDescent="0.2">
      <c r="A51" s="67"/>
      <c r="B51" s="4" t="s">
        <v>1063</v>
      </c>
      <c r="C51" s="5">
        <v>6300</v>
      </c>
      <c r="D51" s="5">
        <v>3200</v>
      </c>
      <c r="E51" s="5">
        <v>1600</v>
      </c>
      <c r="F51" s="71">
        <v>1</v>
      </c>
      <c r="G51" s="133">
        <v>1</v>
      </c>
      <c r="H51" s="41"/>
      <c r="I51" s="41"/>
      <c r="J51" s="41"/>
      <c r="K51" s="41"/>
    </row>
    <row r="52" spans="1:11" ht="27.6" customHeight="1" x14ac:dyDescent="0.2">
      <c r="A52" s="67"/>
      <c r="B52" s="4" t="s">
        <v>1064</v>
      </c>
      <c r="C52" s="5">
        <v>6300</v>
      </c>
      <c r="D52" s="5">
        <v>3200</v>
      </c>
      <c r="E52" s="5">
        <v>1600</v>
      </c>
      <c r="F52" s="71">
        <v>1</v>
      </c>
      <c r="G52" s="133">
        <v>1</v>
      </c>
      <c r="H52" s="41"/>
      <c r="I52" s="41"/>
      <c r="J52" s="41"/>
      <c r="K52" s="41"/>
    </row>
    <row r="53" spans="1:11" ht="27.6" customHeight="1" x14ac:dyDescent="0.2">
      <c r="A53" s="67"/>
      <c r="B53" s="4" t="s">
        <v>1065</v>
      </c>
      <c r="C53" s="5">
        <v>5500</v>
      </c>
      <c r="D53" s="5">
        <v>3300</v>
      </c>
      <c r="E53" s="5">
        <v>1700</v>
      </c>
      <c r="F53" s="71">
        <v>1</v>
      </c>
      <c r="G53" s="133">
        <v>1</v>
      </c>
      <c r="H53" s="41"/>
      <c r="I53" s="41"/>
      <c r="J53" s="41"/>
      <c r="K53" s="41"/>
    </row>
    <row r="54" spans="1:11" ht="27.6" customHeight="1" x14ac:dyDescent="0.2">
      <c r="A54" s="67"/>
      <c r="B54" s="4" t="s">
        <v>1066</v>
      </c>
      <c r="C54" s="5">
        <v>6000</v>
      </c>
      <c r="D54" s="5">
        <v>3600</v>
      </c>
      <c r="E54" s="5">
        <v>1800</v>
      </c>
      <c r="F54" s="71">
        <v>1</v>
      </c>
      <c r="G54" s="133">
        <v>1</v>
      </c>
      <c r="H54" s="41"/>
      <c r="I54" s="41"/>
      <c r="J54" s="41"/>
      <c r="K54" s="41"/>
    </row>
    <row r="55" spans="1:11" ht="27.6" customHeight="1" x14ac:dyDescent="0.2">
      <c r="A55" s="67"/>
      <c r="B55" s="4" t="s">
        <v>1067</v>
      </c>
      <c r="C55" s="5">
        <v>6000</v>
      </c>
      <c r="D55" s="5">
        <v>3600</v>
      </c>
      <c r="E55" s="5">
        <v>1800</v>
      </c>
      <c r="F55" s="71">
        <v>1</v>
      </c>
      <c r="G55" s="133">
        <v>1</v>
      </c>
      <c r="H55" s="41"/>
      <c r="I55" s="41"/>
      <c r="J55" s="41"/>
      <c r="K55" s="41"/>
    </row>
    <row r="56" spans="1:11" ht="27.6" customHeight="1" x14ac:dyDescent="0.2">
      <c r="A56" s="67">
        <v>10</v>
      </c>
      <c r="B56" s="2" t="s">
        <v>1068</v>
      </c>
      <c r="C56" s="3"/>
      <c r="D56" s="3"/>
      <c r="E56" s="3"/>
      <c r="F56" s="41"/>
      <c r="G56" s="145"/>
      <c r="H56" s="41"/>
      <c r="I56" s="41"/>
      <c r="J56" s="41"/>
      <c r="K56" s="41"/>
    </row>
    <row r="57" spans="1:11" ht="27.6" customHeight="1" x14ac:dyDescent="0.2">
      <c r="A57" s="67"/>
      <c r="B57" s="4" t="s">
        <v>1069</v>
      </c>
      <c r="C57" s="5">
        <v>8100</v>
      </c>
      <c r="D57" s="5">
        <v>4100</v>
      </c>
      <c r="E57" s="5">
        <v>2100</v>
      </c>
      <c r="F57" s="71">
        <v>1</v>
      </c>
      <c r="G57" s="133">
        <v>1</v>
      </c>
      <c r="H57" s="41"/>
      <c r="I57" s="41"/>
      <c r="J57" s="41"/>
      <c r="K57" s="41"/>
    </row>
    <row r="58" spans="1:11" ht="27.6" customHeight="1" x14ac:dyDescent="0.2">
      <c r="A58" s="67"/>
      <c r="B58" s="4" t="s">
        <v>1070</v>
      </c>
      <c r="C58" s="5">
        <v>8100</v>
      </c>
      <c r="D58" s="5">
        <v>4100</v>
      </c>
      <c r="E58" s="5">
        <v>2100</v>
      </c>
      <c r="F58" s="71">
        <v>1</v>
      </c>
      <c r="G58" s="133">
        <v>1</v>
      </c>
      <c r="H58" s="41"/>
      <c r="I58" s="41"/>
      <c r="J58" s="41"/>
      <c r="K58" s="41"/>
    </row>
    <row r="59" spans="1:11" ht="27.6" customHeight="1" x14ac:dyDescent="0.2">
      <c r="A59" s="67"/>
      <c r="B59" s="4" t="s">
        <v>1071</v>
      </c>
      <c r="C59" s="5">
        <v>8000</v>
      </c>
      <c r="D59" s="5">
        <v>4000</v>
      </c>
      <c r="E59" s="5">
        <v>2000</v>
      </c>
      <c r="F59" s="71">
        <v>1</v>
      </c>
      <c r="G59" s="133">
        <v>1</v>
      </c>
      <c r="H59" s="41"/>
      <c r="I59" s="41"/>
      <c r="J59" s="41"/>
      <c r="K59" s="41"/>
    </row>
    <row r="60" spans="1:11" ht="27.6" customHeight="1" x14ac:dyDescent="0.2">
      <c r="A60" s="67"/>
      <c r="B60" s="4" t="s">
        <v>1072</v>
      </c>
      <c r="C60" s="5">
        <v>7000</v>
      </c>
      <c r="D60" s="5">
        <v>3500</v>
      </c>
      <c r="E60" s="5">
        <v>1800</v>
      </c>
      <c r="F60" s="71">
        <v>1</v>
      </c>
      <c r="G60" s="133">
        <v>1</v>
      </c>
      <c r="H60" s="41"/>
      <c r="I60" s="41"/>
      <c r="J60" s="41"/>
      <c r="K60" s="41"/>
    </row>
    <row r="61" spans="1:11" ht="27.6" customHeight="1" x14ac:dyDescent="0.2">
      <c r="A61" s="67">
        <v>11</v>
      </c>
      <c r="B61" s="2" t="s">
        <v>1073</v>
      </c>
      <c r="C61" s="3"/>
      <c r="D61" s="3"/>
      <c r="E61" s="3"/>
      <c r="F61" s="41"/>
      <c r="G61" s="145"/>
      <c r="H61" s="41"/>
      <c r="I61" s="41"/>
      <c r="J61" s="41"/>
      <c r="K61" s="41"/>
    </row>
    <row r="62" spans="1:11" ht="27.6" customHeight="1" x14ac:dyDescent="0.2">
      <c r="A62" s="67"/>
      <c r="B62" s="4" t="s">
        <v>1074</v>
      </c>
      <c r="C62" s="5">
        <v>5400</v>
      </c>
      <c r="D62" s="5">
        <v>3300</v>
      </c>
      <c r="E62" s="5">
        <v>1700</v>
      </c>
      <c r="F62" s="71">
        <v>1</v>
      </c>
      <c r="G62" s="133">
        <v>1</v>
      </c>
      <c r="H62" s="41"/>
      <c r="I62" s="41"/>
      <c r="J62" s="41"/>
      <c r="K62" s="41"/>
    </row>
    <row r="63" spans="1:11" ht="27.6" customHeight="1" x14ac:dyDescent="0.2">
      <c r="A63" s="67"/>
      <c r="B63" s="4" t="s">
        <v>1075</v>
      </c>
      <c r="C63" s="5">
        <v>4400</v>
      </c>
      <c r="D63" s="5">
        <v>2200</v>
      </c>
      <c r="E63" s="5">
        <v>1100</v>
      </c>
      <c r="F63" s="71">
        <v>1</v>
      </c>
      <c r="G63" s="133">
        <v>1</v>
      </c>
      <c r="H63" s="41"/>
      <c r="I63" s="41"/>
      <c r="J63" s="41"/>
      <c r="K63" s="41"/>
    </row>
    <row r="64" spans="1:11" ht="27.6" customHeight="1" x14ac:dyDescent="0.2">
      <c r="A64" s="67"/>
      <c r="B64" s="4" t="s">
        <v>1076</v>
      </c>
      <c r="C64" s="5">
        <v>5400</v>
      </c>
      <c r="D64" s="5">
        <v>3300</v>
      </c>
      <c r="E64" s="5">
        <v>1700</v>
      </c>
      <c r="F64" s="71">
        <v>1</v>
      </c>
      <c r="G64" s="133">
        <v>1</v>
      </c>
      <c r="H64" s="41"/>
      <c r="I64" s="41"/>
      <c r="J64" s="41"/>
      <c r="K64" s="41"/>
    </row>
    <row r="65" spans="1:11" ht="27.6" customHeight="1" x14ac:dyDescent="0.2">
      <c r="A65" s="67"/>
      <c r="B65" s="4" t="s">
        <v>1077</v>
      </c>
      <c r="C65" s="5">
        <v>4400</v>
      </c>
      <c r="D65" s="5">
        <v>2200</v>
      </c>
      <c r="E65" s="5">
        <v>1100</v>
      </c>
      <c r="F65" s="71">
        <v>1</v>
      </c>
      <c r="G65" s="133">
        <v>1</v>
      </c>
      <c r="H65" s="41"/>
      <c r="I65" s="41"/>
      <c r="J65" s="41"/>
      <c r="K65" s="41"/>
    </row>
    <row r="66" spans="1:11" ht="27.6" customHeight="1" x14ac:dyDescent="0.2">
      <c r="A66" s="67">
        <v>12</v>
      </c>
      <c r="B66" s="2" t="s">
        <v>1078</v>
      </c>
      <c r="C66" s="3"/>
      <c r="D66" s="3"/>
      <c r="E66" s="3"/>
      <c r="F66" s="41"/>
      <c r="G66" s="145"/>
      <c r="H66" s="41"/>
      <c r="I66" s="41"/>
      <c r="J66" s="41"/>
      <c r="K66" s="41"/>
    </row>
    <row r="67" spans="1:11" ht="27.6" customHeight="1" x14ac:dyDescent="0.2">
      <c r="A67" s="67"/>
      <c r="B67" s="4" t="s">
        <v>1079</v>
      </c>
      <c r="C67" s="5">
        <v>10000</v>
      </c>
      <c r="D67" s="5">
        <v>5000</v>
      </c>
      <c r="E67" s="5">
        <v>2500</v>
      </c>
      <c r="F67" s="71">
        <v>1</v>
      </c>
      <c r="G67" s="133">
        <v>1</v>
      </c>
      <c r="H67" s="41"/>
      <c r="I67" s="41"/>
      <c r="J67" s="41"/>
      <c r="K67" s="41"/>
    </row>
    <row r="68" spans="1:11" ht="42" customHeight="1" x14ac:dyDescent="0.2">
      <c r="A68" s="67"/>
      <c r="B68" s="4" t="s">
        <v>1080</v>
      </c>
      <c r="C68" s="5">
        <v>10000</v>
      </c>
      <c r="D68" s="5">
        <v>5000</v>
      </c>
      <c r="E68" s="5">
        <v>2500</v>
      </c>
      <c r="F68" s="71">
        <v>1</v>
      </c>
      <c r="G68" s="133">
        <v>1</v>
      </c>
      <c r="H68" s="41"/>
      <c r="I68" s="41"/>
      <c r="J68" s="41"/>
      <c r="K68" s="41"/>
    </row>
    <row r="69" spans="1:11" ht="27.6" customHeight="1" x14ac:dyDescent="0.2">
      <c r="A69" s="67"/>
      <c r="B69" s="4" t="s">
        <v>1081</v>
      </c>
      <c r="C69" s="5">
        <v>10000</v>
      </c>
      <c r="D69" s="5">
        <v>5000</v>
      </c>
      <c r="E69" s="5">
        <v>2500</v>
      </c>
      <c r="F69" s="71">
        <v>1</v>
      </c>
      <c r="G69" s="133">
        <v>1</v>
      </c>
      <c r="H69" s="41"/>
      <c r="I69" s="41"/>
      <c r="J69" s="41"/>
      <c r="K69" s="41"/>
    </row>
    <row r="70" spans="1:11" ht="27.6" customHeight="1" x14ac:dyDescent="0.2">
      <c r="A70" s="67"/>
      <c r="B70" s="4" t="s">
        <v>1082</v>
      </c>
      <c r="C70" s="5">
        <v>8000</v>
      </c>
      <c r="D70" s="5">
        <v>4000</v>
      </c>
      <c r="E70" s="5">
        <v>2000</v>
      </c>
      <c r="F70" s="71">
        <v>1</v>
      </c>
      <c r="G70" s="133">
        <v>1</v>
      </c>
      <c r="H70" s="41"/>
      <c r="I70" s="41"/>
      <c r="J70" s="41"/>
      <c r="K70" s="41"/>
    </row>
    <row r="71" spans="1:11" ht="42" customHeight="1" x14ac:dyDescent="0.2">
      <c r="A71" s="67"/>
      <c r="B71" s="4" t="s">
        <v>1083</v>
      </c>
      <c r="C71" s="5">
        <v>11200</v>
      </c>
      <c r="D71" s="5">
        <v>6200</v>
      </c>
      <c r="E71" s="5">
        <v>3100</v>
      </c>
      <c r="F71" s="71">
        <v>1</v>
      </c>
      <c r="G71" s="133">
        <v>1</v>
      </c>
      <c r="H71" s="41"/>
      <c r="I71" s="41"/>
      <c r="J71" s="41"/>
      <c r="K71" s="41"/>
    </row>
    <row r="72" spans="1:11" ht="27.6" customHeight="1" x14ac:dyDescent="0.2">
      <c r="A72" s="67"/>
      <c r="B72" s="4" t="s">
        <v>1084</v>
      </c>
      <c r="C72" s="5">
        <v>12400</v>
      </c>
      <c r="D72" s="5">
        <v>6200</v>
      </c>
      <c r="E72" s="5">
        <v>3100</v>
      </c>
      <c r="F72" s="71">
        <v>1</v>
      </c>
      <c r="G72" s="133">
        <v>1</v>
      </c>
      <c r="H72" s="41"/>
      <c r="I72" s="41"/>
      <c r="J72" s="41"/>
      <c r="K72" s="41"/>
    </row>
    <row r="73" spans="1:11" ht="27.6" customHeight="1" x14ac:dyDescent="0.2">
      <c r="A73" s="67"/>
      <c r="B73" s="4" t="s">
        <v>1085</v>
      </c>
      <c r="C73" s="5">
        <v>7100</v>
      </c>
      <c r="D73" s="5">
        <v>3600</v>
      </c>
      <c r="E73" s="5">
        <v>1800</v>
      </c>
      <c r="F73" s="71">
        <v>1</v>
      </c>
      <c r="G73" s="133">
        <v>1</v>
      </c>
      <c r="H73" s="41"/>
      <c r="I73" s="41"/>
      <c r="J73" s="41"/>
      <c r="K73" s="41"/>
    </row>
    <row r="74" spans="1:11" ht="27.6" customHeight="1" x14ac:dyDescent="0.2">
      <c r="A74" s="67"/>
      <c r="B74" s="4" t="s">
        <v>1086</v>
      </c>
      <c r="C74" s="5">
        <v>11200</v>
      </c>
      <c r="D74" s="5">
        <v>5700</v>
      </c>
      <c r="E74" s="5">
        <v>2600</v>
      </c>
      <c r="F74" s="71">
        <v>1</v>
      </c>
      <c r="G74" s="133">
        <v>1</v>
      </c>
      <c r="H74" s="41"/>
      <c r="I74" s="41"/>
      <c r="J74" s="41"/>
      <c r="K74" s="41"/>
    </row>
    <row r="75" spans="1:11" ht="27.6" customHeight="1" x14ac:dyDescent="0.2">
      <c r="A75" s="67"/>
      <c r="B75" s="4" t="s">
        <v>1087</v>
      </c>
      <c r="C75" s="5">
        <v>11200</v>
      </c>
      <c r="D75" s="5">
        <v>5700</v>
      </c>
      <c r="E75" s="5">
        <v>2600</v>
      </c>
      <c r="F75" s="71">
        <v>1</v>
      </c>
      <c r="G75" s="133">
        <v>1</v>
      </c>
      <c r="H75" s="41"/>
      <c r="I75" s="41"/>
      <c r="J75" s="41"/>
      <c r="K75" s="41"/>
    </row>
    <row r="76" spans="1:11" ht="42" customHeight="1" x14ac:dyDescent="0.2">
      <c r="A76" s="67"/>
      <c r="B76" s="4" t="s">
        <v>1088</v>
      </c>
      <c r="C76" s="5">
        <v>11200</v>
      </c>
      <c r="D76" s="5">
        <v>5700</v>
      </c>
      <c r="E76" s="5">
        <v>2600</v>
      </c>
      <c r="F76" s="71">
        <v>1</v>
      </c>
      <c r="G76" s="133">
        <v>1</v>
      </c>
      <c r="H76" s="41"/>
      <c r="I76" s="41"/>
      <c r="J76" s="41"/>
      <c r="K76" s="41"/>
    </row>
    <row r="77" spans="1:11" ht="27.6" customHeight="1" x14ac:dyDescent="0.2">
      <c r="A77" s="67"/>
      <c r="B77" s="4" t="s">
        <v>1089</v>
      </c>
      <c r="C77" s="5">
        <v>10000</v>
      </c>
      <c r="D77" s="5">
        <v>5000</v>
      </c>
      <c r="E77" s="5">
        <v>2500</v>
      </c>
      <c r="F77" s="71">
        <v>1</v>
      </c>
      <c r="G77" s="133">
        <v>1</v>
      </c>
      <c r="H77" s="41"/>
      <c r="I77" s="41"/>
      <c r="J77" s="41"/>
      <c r="K77" s="41"/>
    </row>
    <row r="78" spans="1:11" ht="27.6" customHeight="1" x14ac:dyDescent="0.2">
      <c r="A78" s="67"/>
      <c r="B78" s="4" t="s">
        <v>1090</v>
      </c>
      <c r="C78" s="5">
        <v>8000</v>
      </c>
      <c r="D78" s="5">
        <v>4000</v>
      </c>
      <c r="E78" s="5">
        <v>2000</v>
      </c>
      <c r="F78" s="71">
        <v>1</v>
      </c>
      <c r="G78" s="133">
        <v>1</v>
      </c>
      <c r="H78" s="41"/>
      <c r="I78" s="41"/>
      <c r="J78" s="41"/>
      <c r="K78" s="41"/>
    </row>
    <row r="79" spans="1:11" ht="27.6" customHeight="1" x14ac:dyDescent="0.2">
      <c r="A79" s="67"/>
      <c r="B79" s="4" t="s">
        <v>1091</v>
      </c>
      <c r="C79" s="5">
        <v>7000</v>
      </c>
      <c r="D79" s="5">
        <v>3600</v>
      </c>
      <c r="E79" s="5">
        <v>1800</v>
      </c>
      <c r="F79" s="71">
        <v>1</v>
      </c>
      <c r="G79" s="133">
        <v>1</v>
      </c>
      <c r="H79" s="41"/>
      <c r="I79" s="41"/>
      <c r="J79" s="41"/>
      <c r="K79" s="41"/>
    </row>
    <row r="80" spans="1:11" ht="27.6" customHeight="1" x14ac:dyDescent="0.2">
      <c r="A80" s="67"/>
      <c r="B80" s="4" t="s">
        <v>1092</v>
      </c>
      <c r="C80" s="5">
        <v>6000</v>
      </c>
      <c r="D80" s="5">
        <v>3000</v>
      </c>
      <c r="E80" s="5">
        <v>1500</v>
      </c>
      <c r="F80" s="71">
        <v>1</v>
      </c>
      <c r="G80" s="133">
        <v>1</v>
      </c>
      <c r="H80" s="41"/>
      <c r="I80" s="41"/>
      <c r="J80" s="41"/>
      <c r="K80" s="41"/>
    </row>
    <row r="81" spans="1:11" ht="27.6" customHeight="1" x14ac:dyDescent="0.2">
      <c r="A81" s="67">
        <v>13</v>
      </c>
      <c r="B81" s="2" t="s">
        <v>1093</v>
      </c>
      <c r="C81" s="3"/>
      <c r="D81" s="3"/>
      <c r="E81" s="3"/>
      <c r="F81" s="71"/>
      <c r="G81" s="133"/>
      <c r="H81" s="41"/>
      <c r="I81" s="41"/>
      <c r="J81" s="41"/>
      <c r="K81" s="41"/>
    </row>
    <row r="82" spans="1:11" ht="27.6" customHeight="1" x14ac:dyDescent="0.2">
      <c r="A82" s="67"/>
      <c r="B82" s="4" t="s">
        <v>1094</v>
      </c>
      <c r="C82" s="5">
        <v>8300</v>
      </c>
      <c r="D82" s="5">
        <v>4800</v>
      </c>
      <c r="E82" s="5">
        <v>2400</v>
      </c>
      <c r="F82" s="71">
        <v>1</v>
      </c>
      <c r="G82" s="133">
        <v>1</v>
      </c>
      <c r="H82" s="41"/>
      <c r="I82" s="41"/>
      <c r="J82" s="41"/>
      <c r="K82" s="41"/>
    </row>
    <row r="83" spans="1:11" ht="46.5" customHeight="1" x14ac:dyDescent="0.2">
      <c r="A83" s="67"/>
      <c r="B83" s="4" t="s">
        <v>1095</v>
      </c>
      <c r="C83" s="5">
        <v>5900</v>
      </c>
      <c r="D83" s="5">
        <v>3600</v>
      </c>
      <c r="E83" s="5">
        <v>1800</v>
      </c>
      <c r="F83" s="71">
        <v>1</v>
      </c>
      <c r="G83" s="133">
        <v>1</v>
      </c>
      <c r="H83" s="41"/>
      <c r="I83" s="41"/>
      <c r="J83" s="41"/>
      <c r="K83" s="41"/>
    </row>
    <row r="84" spans="1:11" ht="27.6" customHeight="1" x14ac:dyDescent="0.2">
      <c r="A84" s="67"/>
      <c r="B84" s="4" t="s">
        <v>1096</v>
      </c>
      <c r="C84" s="5">
        <v>4500</v>
      </c>
      <c r="D84" s="5">
        <v>2300</v>
      </c>
      <c r="E84" s="5">
        <v>1200</v>
      </c>
      <c r="F84" s="71">
        <v>1</v>
      </c>
      <c r="G84" s="133">
        <v>1</v>
      </c>
      <c r="H84" s="41"/>
      <c r="I84" s="41"/>
      <c r="J84" s="41"/>
      <c r="K84" s="41"/>
    </row>
    <row r="85" spans="1:11" ht="27.6" customHeight="1" x14ac:dyDescent="0.2">
      <c r="A85" s="67"/>
      <c r="B85" s="4" t="s">
        <v>1097</v>
      </c>
      <c r="C85" s="5">
        <v>5900</v>
      </c>
      <c r="D85" s="5">
        <v>3600</v>
      </c>
      <c r="E85" s="5">
        <v>1800</v>
      </c>
      <c r="F85" s="71">
        <v>1</v>
      </c>
      <c r="G85" s="133">
        <v>1</v>
      </c>
      <c r="H85" s="41"/>
      <c r="I85" s="41"/>
      <c r="J85" s="41"/>
      <c r="K85" s="41"/>
    </row>
    <row r="86" spans="1:11" ht="27.6" customHeight="1" x14ac:dyDescent="0.2">
      <c r="A86" s="67">
        <v>14</v>
      </c>
      <c r="B86" s="2" t="s">
        <v>1098</v>
      </c>
      <c r="C86" s="3"/>
      <c r="D86" s="3"/>
      <c r="E86" s="3"/>
      <c r="F86" s="71"/>
      <c r="G86" s="133"/>
      <c r="H86" s="41"/>
      <c r="I86" s="41"/>
      <c r="J86" s="41"/>
      <c r="K86" s="41"/>
    </row>
    <row r="87" spans="1:11" ht="27.6" customHeight="1" x14ac:dyDescent="0.2">
      <c r="A87" s="67"/>
      <c r="B87" s="4" t="s">
        <v>1099</v>
      </c>
      <c r="C87" s="5">
        <v>9100</v>
      </c>
      <c r="D87" s="5">
        <v>4600</v>
      </c>
      <c r="E87" s="5">
        <v>2300</v>
      </c>
      <c r="F87" s="71">
        <v>1</v>
      </c>
      <c r="G87" s="133">
        <v>1</v>
      </c>
      <c r="H87" s="41"/>
      <c r="I87" s="41"/>
      <c r="J87" s="41"/>
      <c r="K87" s="41"/>
    </row>
    <row r="88" spans="1:11" ht="27.6" customHeight="1" x14ac:dyDescent="0.2">
      <c r="A88" s="67"/>
      <c r="B88" s="4" t="s">
        <v>1100</v>
      </c>
      <c r="C88" s="5">
        <v>7000</v>
      </c>
      <c r="D88" s="5">
        <v>3500</v>
      </c>
      <c r="E88" s="5">
        <v>1800</v>
      </c>
      <c r="F88" s="71">
        <v>1</v>
      </c>
      <c r="G88" s="133">
        <v>1</v>
      </c>
      <c r="H88" s="41"/>
      <c r="I88" s="41"/>
      <c r="J88" s="41"/>
      <c r="K88" s="41"/>
    </row>
    <row r="89" spans="1:11" ht="27.6" customHeight="1" x14ac:dyDescent="0.2">
      <c r="A89" s="67"/>
      <c r="B89" s="4" t="s">
        <v>1101</v>
      </c>
      <c r="C89" s="5">
        <v>6000</v>
      </c>
      <c r="D89" s="5">
        <v>3000</v>
      </c>
      <c r="E89" s="5">
        <v>1500</v>
      </c>
      <c r="F89" s="71">
        <v>1</v>
      </c>
      <c r="G89" s="133">
        <v>1</v>
      </c>
      <c r="H89" s="41"/>
      <c r="I89" s="41"/>
      <c r="J89" s="41"/>
      <c r="K89" s="41"/>
    </row>
    <row r="90" spans="1:11" ht="27.6" customHeight="1" x14ac:dyDescent="0.2">
      <c r="A90" s="67">
        <v>15</v>
      </c>
      <c r="B90" s="2" t="s">
        <v>1102</v>
      </c>
      <c r="C90" s="3"/>
      <c r="D90" s="3"/>
      <c r="E90" s="3"/>
      <c r="F90" s="41"/>
      <c r="G90" s="145"/>
      <c r="H90" s="41"/>
      <c r="I90" s="41"/>
      <c r="J90" s="41"/>
      <c r="K90" s="41"/>
    </row>
    <row r="91" spans="1:11" ht="27.6" customHeight="1" x14ac:dyDescent="0.2">
      <c r="A91" s="67"/>
      <c r="B91" s="4" t="s">
        <v>1103</v>
      </c>
      <c r="C91" s="5">
        <v>16700</v>
      </c>
      <c r="D91" s="3"/>
      <c r="E91" s="3"/>
      <c r="F91" s="71">
        <v>1</v>
      </c>
      <c r="G91" s="133">
        <v>1</v>
      </c>
      <c r="H91" s="41"/>
      <c r="I91" s="41"/>
      <c r="J91" s="41"/>
      <c r="K91" s="41"/>
    </row>
    <row r="92" spans="1:11" ht="27.6" customHeight="1" x14ac:dyDescent="0.2">
      <c r="A92" s="67"/>
      <c r="B92" s="4" t="s">
        <v>1104</v>
      </c>
      <c r="C92" s="5">
        <v>13400</v>
      </c>
      <c r="D92" s="3"/>
      <c r="E92" s="3"/>
      <c r="F92" s="71">
        <v>1</v>
      </c>
      <c r="G92" s="133">
        <v>1</v>
      </c>
      <c r="H92" s="41"/>
      <c r="I92" s="41"/>
      <c r="J92" s="41"/>
      <c r="K92" s="41"/>
    </row>
    <row r="93" spans="1:11" ht="27.6" customHeight="1" x14ac:dyDescent="0.2">
      <c r="A93" s="67"/>
      <c r="B93" s="4" t="s">
        <v>296</v>
      </c>
      <c r="C93" s="5">
        <v>12300</v>
      </c>
      <c r="D93" s="3"/>
      <c r="E93" s="3"/>
      <c r="F93" s="71">
        <v>1</v>
      </c>
      <c r="G93" s="133">
        <v>1</v>
      </c>
      <c r="H93" s="41"/>
      <c r="I93" s="41"/>
      <c r="J93" s="41"/>
      <c r="K93" s="41"/>
    </row>
    <row r="94" spans="1:11" ht="42" customHeight="1" x14ac:dyDescent="0.2">
      <c r="A94" s="67">
        <v>16</v>
      </c>
      <c r="B94" s="2" t="s">
        <v>1105</v>
      </c>
      <c r="C94" s="3"/>
      <c r="D94" s="3"/>
      <c r="E94" s="3"/>
      <c r="F94" s="41"/>
      <c r="G94" s="145"/>
      <c r="H94" s="41"/>
      <c r="I94" s="41"/>
      <c r="J94" s="41"/>
      <c r="K94" s="41"/>
    </row>
    <row r="95" spans="1:11" ht="27.6" customHeight="1" x14ac:dyDescent="0.2">
      <c r="A95" s="67"/>
      <c r="B95" s="4" t="s">
        <v>1106</v>
      </c>
      <c r="C95" s="5">
        <v>16000</v>
      </c>
      <c r="D95" s="3"/>
      <c r="E95" s="3"/>
      <c r="F95" s="71">
        <v>1</v>
      </c>
      <c r="G95" s="133">
        <v>1</v>
      </c>
      <c r="H95" s="41"/>
      <c r="I95" s="41"/>
      <c r="J95" s="41"/>
      <c r="K95" s="41"/>
    </row>
    <row r="96" spans="1:11" ht="27.6" customHeight="1" x14ac:dyDescent="0.2">
      <c r="A96" s="67"/>
      <c r="B96" s="4" t="s">
        <v>658</v>
      </c>
      <c r="C96" s="5">
        <v>15000</v>
      </c>
      <c r="D96" s="3"/>
      <c r="E96" s="3"/>
      <c r="F96" s="71">
        <v>1</v>
      </c>
      <c r="G96" s="133">
        <v>1</v>
      </c>
      <c r="H96" s="41"/>
      <c r="I96" s="41"/>
      <c r="J96" s="41"/>
      <c r="K96" s="41"/>
    </row>
    <row r="97" spans="1:11" ht="27.6" customHeight="1" x14ac:dyDescent="0.2">
      <c r="A97" s="67"/>
      <c r="B97" s="4" t="s">
        <v>1107</v>
      </c>
      <c r="C97" s="5">
        <v>15000</v>
      </c>
      <c r="D97" s="3"/>
      <c r="E97" s="3"/>
      <c r="F97" s="71">
        <v>1</v>
      </c>
      <c r="G97" s="133">
        <v>1</v>
      </c>
      <c r="H97" s="41"/>
      <c r="I97" s="41"/>
      <c r="J97" s="41"/>
      <c r="K97" s="41"/>
    </row>
    <row r="98" spans="1:11" ht="27.6" customHeight="1" x14ac:dyDescent="0.2">
      <c r="A98" s="67">
        <v>17</v>
      </c>
      <c r="B98" s="2" t="s">
        <v>1108</v>
      </c>
      <c r="C98" s="3"/>
      <c r="D98" s="3"/>
      <c r="E98" s="3"/>
      <c r="F98" s="41"/>
      <c r="G98" s="145"/>
      <c r="H98" s="41"/>
      <c r="I98" s="41"/>
      <c r="J98" s="41"/>
      <c r="K98" s="41"/>
    </row>
    <row r="99" spans="1:11" ht="27.6" customHeight="1" x14ac:dyDescent="0.2">
      <c r="A99" s="67"/>
      <c r="B99" s="4" t="s">
        <v>49</v>
      </c>
      <c r="C99" s="5">
        <v>11500</v>
      </c>
      <c r="D99" s="3"/>
      <c r="E99" s="3"/>
      <c r="F99" s="71">
        <v>1</v>
      </c>
      <c r="G99" s="133">
        <v>1</v>
      </c>
      <c r="H99" s="41"/>
      <c r="I99" s="41"/>
      <c r="J99" s="41"/>
      <c r="K99" s="41"/>
    </row>
    <row r="100" spans="1:11" ht="27.6" customHeight="1" x14ac:dyDescent="0.2">
      <c r="A100" s="67"/>
      <c r="B100" s="4" t="s">
        <v>59</v>
      </c>
      <c r="C100" s="5">
        <v>11000</v>
      </c>
      <c r="D100" s="3"/>
      <c r="E100" s="3"/>
      <c r="F100" s="71">
        <v>1</v>
      </c>
      <c r="G100" s="133">
        <v>1</v>
      </c>
      <c r="H100" s="41"/>
      <c r="I100" s="41"/>
      <c r="J100" s="41"/>
      <c r="K100" s="41"/>
    </row>
    <row r="101" spans="1:11" ht="27.6" customHeight="1" x14ac:dyDescent="0.2">
      <c r="A101" s="67"/>
      <c r="B101" s="4" t="s">
        <v>1109</v>
      </c>
      <c r="C101" s="5">
        <v>10500</v>
      </c>
      <c r="D101" s="3"/>
      <c r="E101" s="3"/>
      <c r="F101" s="71">
        <v>1</v>
      </c>
      <c r="G101" s="133">
        <v>1</v>
      </c>
      <c r="H101" s="41"/>
      <c r="I101" s="41"/>
      <c r="J101" s="41"/>
      <c r="K101" s="41"/>
    </row>
    <row r="102" spans="1:11" ht="27.6" customHeight="1" x14ac:dyDescent="0.2">
      <c r="A102" s="67"/>
      <c r="B102" s="4" t="s">
        <v>1110</v>
      </c>
      <c r="C102" s="5">
        <v>10000</v>
      </c>
      <c r="D102" s="3"/>
      <c r="E102" s="3"/>
      <c r="F102" s="71">
        <v>1</v>
      </c>
      <c r="G102" s="133">
        <v>1</v>
      </c>
      <c r="H102" s="41"/>
      <c r="I102" s="41"/>
      <c r="J102" s="41"/>
      <c r="K102" s="41"/>
    </row>
    <row r="103" spans="1:11" ht="27.6" customHeight="1" x14ac:dyDescent="0.2">
      <c r="A103" s="67"/>
      <c r="B103" s="4" t="s">
        <v>329</v>
      </c>
      <c r="C103" s="5">
        <v>9000</v>
      </c>
      <c r="D103" s="3"/>
      <c r="E103" s="3"/>
      <c r="F103" s="71">
        <v>1</v>
      </c>
      <c r="G103" s="133">
        <v>1</v>
      </c>
      <c r="H103" s="41"/>
      <c r="I103" s="41"/>
      <c r="J103" s="41"/>
      <c r="K103" s="41"/>
    </row>
    <row r="104" spans="1:11" ht="42" customHeight="1" x14ac:dyDescent="0.2">
      <c r="A104" s="67">
        <v>18</v>
      </c>
      <c r="B104" s="2" t="s">
        <v>1111</v>
      </c>
      <c r="C104" s="3"/>
      <c r="D104" s="3"/>
      <c r="E104" s="3"/>
      <c r="F104" s="41"/>
      <c r="G104" s="145"/>
      <c r="H104" s="41"/>
      <c r="I104" s="41"/>
      <c r="J104" s="41"/>
      <c r="K104" s="41"/>
    </row>
    <row r="105" spans="1:11" ht="27.6" customHeight="1" x14ac:dyDescent="0.2">
      <c r="A105" s="67"/>
      <c r="B105" s="4" t="s">
        <v>1112</v>
      </c>
      <c r="C105" s="5">
        <v>20000</v>
      </c>
      <c r="D105" s="3"/>
      <c r="E105" s="3"/>
      <c r="F105" s="71">
        <v>1</v>
      </c>
      <c r="G105" s="133">
        <v>1</v>
      </c>
      <c r="H105" s="41"/>
      <c r="I105" s="41"/>
      <c r="J105" s="41"/>
      <c r="K105" s="41"/>
    </row>
    <row r="106" spans="1:11" ht="27.6" customHeight="1" x14ac:dyDescent="0.2">
      <c r="A106" s="67"/>
      <c r="B106" s="4" t="s">
        <v>1113</v>
      </c>
      <c r="C106" s="5">
        <v>23000</v>
      </c>
      <c r="D106" s="3"/>
      <c r="E106" s="3"/>
      <c r="F106" s="71">
        <v>1</v>
      </c>
      <c r="G106" s="133">
        <v>1</v>
      </c>
      <c r="H106" s="41"/>
      <c r="I106" s="41"/>
      <c r="J106" s="41"/>
      <c r="K106" s="41"/>
    </row>
    <row r="107" spans="1:11" ht="27.6" customHeight="1" x14ac:dyDescent="0.2">
      <c r="A107" s="67">
        <v>19</v>
      </c>
      <c r="B107" s="19" t="s">
        <v>1114</v>
      </c>
      <c r="C107" s="3"/>
      <c r="D107" s="3"/>
      <c r="E107" s="3"/>
      <c r="F107" s="41"/>
      <c r="G107" s="145"/>
      <c r="H107" s="41"/>
      <c r="I107" s="41"/>
      <c r="J107" s="41"/>
      <c r="K107" s="41"/>
    </row>
    <row r="108" spans="1:11" ht="27.6" customHeight="1" x14ac:dyDescent="0.2">
      <c r="A108" s="67"/>
      <c r="B108" s="4" t="s">
        <v>58</v>
      </c>
      <c r="C108" s="5">
        <v>23000</v>
      </c>
      <c r="D108" s="3"/>
      <c r="E108" s="3"/>
      <c r="F108" s="71">
        <v>1</v>
      </c>
      <c r="G108" s="133">
        <v>1</v>
      </c>
      <c r="H108" s="41"/>
      <c r="I108" s="41"/>
      <c r="J108" s="41"/>
      <c r="K108" s="41"/>
    </row>
    <row r="109" spans="1:11" ht="27.6" customHeight="1" x14ac:dyDescent="0.2">
      <c r="A109" s="67"/>
      <c r="B109" s="4" t="s">
        <v>1115</v>
      </c>
      <c r="C109" s="5">
        <v>20000</v>
      </c>
      <c r="D109" s="3"/>
      <c r="E109" s="3"/>
      <c r="F109" s="71">
        <v>1</v>
      </c>
      <c r="G109" s="133">
        <v>1</v>
      </c>
      <c r="H109" s="41"/>
      <c r="I109" s="41"/>
      <c r="J109" s="41"/>
      <c r="K109" s="41"/>
    </row>
    <row r="110" spans="1:11" ht="27.6" customHeight="1" x14ac:dyDescent="0.2">
      <c r="A110" s="67">
        <v>20</v>
      </c>
      <c r="B110" s="2" t="s">
        <v>77</v>
      </c>
      <c r="C110" s="3"/>
      <c r="D110" s="3"/>
      <c r="E110" s="3"/>
      <c r="F110" s="41"/>
      <c r="G110" s="145"/>
      <c r="H110" s="41"/>
      <c r="I110" s="41"/>
      <c r="J110" s="41"/>
      <c r="K110" s="41"/>
    </row>
    <row r="111" spans="1:11" ht="27.6" customHeight="1" x14ac:dyDescent="0.2">
      <c r="A111" s="67"/>
      <c r="B111" s="4" t="s">
        <v>78</v>
      </c>
      <c r="C111" s="5">
        <v>3000</v>
      </c>
      <c r="D111" s="3"/>
      <c r="E111" s="3"/>
      <c r="F111" s="71">
        <v>1</v>
      </c>
      <c r="G111" s="133">
        <v>1</v>
      </c>
      <c r="H111" s="41"/>
      <c r="I111" s="41"/>
      <c r="J111" s="41"/>
      <c r="K111" s="41"/>
    </row>
    <row r="112" spans="1:11" ht="27.6" customHeight="1" x14ac:dyDescent="0.2">
      <c r="A112" s="67"/>
      <c r="B112" s="4" t="s">
        <v>539</v>
      </c>
      <c r="C112" s="5">
        <v>2000</v>
      </c>
      <c r="D112" s="3"/>
      <c r="E112" s="3"/>
      <c r="F112" s="71">
        <v>1</v>
      </c>
      <c r="G112" s="133">
        <v>1</v>
      </c>
      <c r="H112" s="41"/>
      <c r="I112" s="41"/>
      <c r="J112" s="41"/>
      <c r="K112" s="41"/>
    </row>
    <row r="113" spans="1:11" ht="27.6" customHeight="1" x14ac:dyDescent="0.2">
      <c r="A113" s="67"/>
      <c r="B113" s="4" t="s">
        <v>80</v>
      </c>
      <c r="C113" s="5">
        <v>1000</v>
      </c>
      <c r="D113" s="3"/>
      <c r="E113" s="3"/>
      <c r="F113" s="71">
        <v>1</v>
      </c>
      <c r="G113" s="133">
        <v>1</v>
      </c>
      <c r="H113" s="41"/>
      <c r="I113" s="41"/>
      <c r="J113" s="41"/>
      <c r="K113" s="41"/>
    </row>
  </sheetData>
  <autoFilter ref="A3:K3" xr:uid="{00000000-0009-0000-0000-00001E000000}"/>
  <mergeCells count="9">
    <mergeCell ref="H2:H3"/>
    <mergeCell ref="I2:I3"/>
    <mergeCell ref="J2:J3"/>
    <mergeCell ref="A2:A3"/>
    <mergeCell ref="B2:B3"/>
    <mergeCell ref="C2:E2"/>
    <mergeCell ref="F2:F3"/>
    <mergeCell ref="G2:G3"/>
    <mergeCell ref="K2:K3"/>
  </mergeCells>
  <pageMargins left="0.70866141732283472" right="0.35433070866141736" top="0.55118110236220474" bottom="0.55118110236220474" header="0.31496062992125984" footer="0.31496062992125984"/>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L91"/>
  <sheetViews>
    <sheetView tabSelected="1" view="pageBreakPreview" topLeftCell="A70" zoomScale="60" zoomScaleNormal="70" workbookViewId="0">
      <selection activeCell="T10" sqref="T10"/>
    </sheetView>
  </sheetViews>
  <sheetFormatPr defaultColWidth="8.875" defaultRowHeight="16.5" x14ac:dyDescent="0.25"/>
  <cols>
    <col min="1" max="1" width="8.875" style="21"/>
    <col min="2" max="2" width="69.75" style="21" customWidth="1"/>
    <col min="3" max="5" width="10.75" style="21" hidden="1" customWidth="1"/>
    <col min="6" max="6" width="17.125" style="28" hidden="1" customWidth="1"/>
    <col min="7" max="7" width="17.125" style="134" customWidth="1"/>
    <col min="8" max="8" width="17.125" style="196" hidden="1" customWidth="1"/>
    <col min="9" max="10" width="17.125" style="28" hidden="1" customWidth="1"/>
    <col min="11" max="11" width="12.25" style="28" hidden="1" customWidth="1"/>
    <col min="12" max="16384" width="8.875" style="21"/>
  </cols>
  <sheetData>
    <row r="1" spans="1:11" ht="26.25" customHeight="1" x14ac:dyDescent="0.25">
      <c r="A1" s="11" t="s">
        <v>940</v>
      </c>
      <c r="F1" s="73"/>
      <c r="G1" s="141"/>
      <c r="H1" s="194"/>
      <c r="I1" s="73"/>
      <c r="J1" s="73"/>
      <c r="K1" s="105"/>
    </row>
    <row r="2" spans="1:11" ht="27.95" customHeight="1" x14ac:dyDescent="0.25">
      <c r="A2" s="393" t="s">
        <v>0</v>
      </c>
      <c r="B2" s="393" t="s">
        <v>1</v>
      </c>
      <c r="C2" s="349" t="s">
        <v>2846</v>
      </c>
      <c r="D2" s="349"/>
      <c r="E2" s="349"/>
      <c r="F2" s="349" t="s">
        <v>2839</v>
      </c>
      <c r="G2" s="351" t="s">
        <v>2843</v>
      </c>
      <c r="H2" s="372" t="s">
        <v>2851</v>
      </c>
      <c r="I2" s="349" t="s">
        <v>2840</v>
      </c>
      <c r="J2" s="350" t="s">
        <v>2841</v>
      </c>
      <c r="K2" s="349" t="s">
        <v>2850</v>
      </c>
    </row>
    <row r="3" spans="1:11" ht="27.95" customHeight="1" x14ac:dyDescent="0.25">
      <c r="A3" s="393"/>
      <c r="B3" s="393"/>
      <c r="C3" s="67" t="s">
        <v>3</v>
      </c>
      <c r="D3" s="67" t="s">
        <v>4</v>
      </c>
      <c r="E3" s="67" t="s">
        <v>5</v>
      </c>
      <c r="F3" s="349"/>
      <c r="G3" s="351"/>
      <c r="H3" s="372"/>
      <c r="I3" s="349"/>
      <c r="J3" s="350"/>
      <c r="K3" s="349"/>
    </row>
    <row r="4" spans="1:11" ht="24.6" customHeight="1" x14ac:dyDescent="0.25">
      <c r="A4" s="67">
        <v>1</v>
      </c>
      <c r="B4" s="2" t="s">
        <v>831</v>
      </c>
      <c r="C4" s="4"/>
      <c r="D4" s="4"/>
      <c r="E4" s="4"/>
      <c r="F4" s="36"/>
      <c r="G4" s="136"/>
      <c r="H4" s="195"/>
      <c r="I4" s="36"/>
      <c r="J4" s="36"/>
      <c r="K4" s="170"/>
    </row>
    <row r="5" spans="1:11" ht="24.6" customHeight="1" x14ac:dyDescent="0.25">
      <c r="A5" s="67"/>
      <c r="B5" s="4" t="s">
        <v>941</v>
      </c>
      <c r="C5" s="5">
        <v>11000</v>
      </c>
      <c r="D5" s="5">
        <v>5500</v>
      </c>
      <c r="E5" s="5">
        <v>2900</v>
      </c>
      <c r="F5" s="71">
        <v>1</v>
      </c>
      <c r="G5" s="133">
        <v>1</v>
      </c>
      <c r="H5" s="178"/>
      <c r="I5" s="35"/>
      <c r="J5" s="35"/>
      <c r="K5" s="35"/>
    </row>
    <row r="6" spans="1:11" ht="24.6" customHeight="1" x14ac:dyDescent="0.25">
      <c r="A6" s="67"/>
      <c r="B6" s="4" t="s">
        <v>942</v>
      </c>
      <c r="C6" s="5">
        <v>12000</v>
      </c>
      <c r="D6" s="5">
        <v>6000</v>
      </c>
      <c r="E6" s="5">
        <v>3100</v>
      </c>
      <c r="F6" s="71">
        <v>1</v>
      </c>
      <c r="G6" s="133">
        <v>1</v>
      </c>
      <c r="H6" s="195"/>
      <c r="I6" s="36"/>
      <c r="J6" s="36"/>
      <c r="K6" s="36"/>
    </row>
    <row r="7" spans="1:11" ht="24.6" customHeight="1" x14ac:dyDescent="0.25">
      <c r="A7" s="67">
        <v>2</v>
      </c>
      <c r="B7" s="2" t="s">
        <v>943</v>
      </c>
      <c r="C7" s="4"/>
      <c r="D7" s="4"/>
      <c r="E7" s="4"/>
      <c r="F7" s="35"/>
      <c r="G7" s="133"/>
      <c r="H7" s="178"/>
      <c r="I7" s="35"/>
      <c r="J7" s="35"/>
      <c r="K7" s="35"/>
    </row>
    <row r="8" spans="1:11" ht="24.6" customHeight="1" x14ac:dyDescent="0.25">
      <c r="A8" s="67"/>
      <c r="B8" s="4" t="s">
        <v>944</v>
      </c>
      <c r="C8" s="5">
        <v>10000</v>
      </c>
      <c r="D8" s="5">
        <v>5000</v>
      </c>
      <c r="E8" s="5">
        <v>2500</v>
      </c>
      <c r="F8" s="71">
        <v>1</v>
      </c>
      <c r="G8" s="133">
        <v>1</v>
      </c>
      <c r="H8" s="178"/>
      <c r="I8" s="35"/>
      <c r="J8" s="35"/>
      <c r="K8" s="35"/>
    </row>
    <row r="9" spans="1:11" ht="24.6" customHeight="1" x14ac:dyDescent="0.25">
      <c r="A9" s="67">
        <v>3</v>
      </c>
      <c r="B9" s="2" t="s">
        <v>945</v>
      </c>
      <c r="C9" s="4"/>
      <c r="D9" s="4"/>
      <c r="E9" s="4"/>
      <c r="F9" s="36"/>
      <c r="G9" s="136"/>
      <c r="H9" s="195"/>
      <c r="I9" s="36"/>
      <c r="J9" s="36"/>
      <c r="K9" s="36"/>
    </row>
    <row r="10" spans="1:11" ht="24.6" customHeight="1" x14ac:dyDescent="0.25">
      <c r="A10" s="67"/>
      <c r="B10" s="4" t="s">
        <v>946</v>
      </c>
      <c r="C10" s="5">
        <v>10000</v>
      </c>
      <c r="D10" s="5">
        <v>5000</v>
      </c>
      <c r="E10" s="5">
        <v>2500</v>
      </c>
      <c r="F10" s="71">
        <v>1</v>
      </c>
      <c r="G10" s="133">
        <v>1</v>
      </c>
      <c r="H10" s="178"/>
      <c r="I10" s="35"/>
      <c r="J10" s="35"/>
      <c r="K10" s="35"/>
    </row>
    <row r="11" spans="1:11" ht="24.6" customHeight="1" x14ac:dyDescent="0.25">
      <c r="A11" s="67">
        <v>4</v>
      </c>
      <c r="B11" s="2" t="s">
        <v>947</v>
      </c>
      <c r="C11" s="4"/>
      <c r="D11" s="4"/>
      <c r="E11" s="4"/>
      <c r="F11" s="35"/>
      <c r="G11" s="133"/>
      <c r="H11" s="178"/>
      <c r="I11" s="35"/>
      <c r="J11" s="35"/>
      <c r="K11" s="35"/>
    </row>
    <row r="12" spans="1:11" ht="24.6" customHeight="1" x14ac:dyDescent="0.25">
      <c r="A12" s="67"/>
      <c r="B12" s="4" t="s">
        <v>948</v>
      </c>
      <c r="C12" s="5">
        <v>12000</v>
      </c>
      <c r="D12" s="5">
        <v>6000</v>
      </c>
      <c r="E12" s="5">
        <v>3000</v>
      </c>
      <c r="F12" s="71">
        <v>1</v>
      </c>
      <c r="G12" s="133">
        <v>1</v>
      </c>
      <c r="H12" s="178"/>
      <c r="I12" s="35"/>
      <c r="J12" s="35"/>
      <c r="K12" s="35"/>
    </row>
    <row r="13" spans="1:11" ht="24.6" customHeight="1" x14ac:dyDescent="0.25">
      <c r="A13" s="67">
        <v>5</v>
      </c>
      <c r="B13" s="2" t="s">
        <v>949</v>
      </c>
      <c r="C13" s="4"/>
      <c r="D13" s="4"/>
      <c r="E13" s="4"/>
      <c r="F13" s="35"/>
      <c r="G13" s="133"/>
      <c r="H13" s="178"/>
      <c r="I13" s="35"/>
      <c r="J13" s="35"/>
      <c r="K13" s="35"/>
    </row>
    <row r="14" spans="1:11" ht="24.6" customHeight="1" x14ac:dyDescent="0.25">
      <c r="A14" s="67"/>
      <c r="B14" s="4" t="s">
        <v>950</v>
      </c>
      <c r="C14" s="5">
        <v>6500</v>
      </c>
      <c r="D14" s="5">
        <v>3400</v>
      </c>
      <c r="E14" s="5">
        <v>1700</v>
      </c>
      <c r="F14" s="71">
        <v>1</v>
      </c>
      <c r="G14" s="133">
        <v>1</v>
      </c>
      <c r="H14" s="195"/>
      <c r="I14" s="36"/>
      <c r="J14" s="36"/>
      <c r="K14" s="36"/>
    </row>
    <row r="15" spans="1:11" ht="24.6" customHeight="1" x14ac:dyDescent="0.25">
      <c r="A15" s="67"/>
      <c r="B15" s="4" t="s">
        <v>951</v>
      </c>
      <c r="C15" s="5">
        <v>10000</v>
      </c>
      <c r="D15" s="5">
        <v>5000</v>
      </c>
      <c r="E15" s="5">
        <v>2500</v>
      </c>
      <c r="F15" s="71">
        <v>1</v>
      </c>
      <c r="G15" s="133">
        <v>1</v>
      </c>
      <c r="H15" s="178"/>
      <c r="I15" s="35"/>
      <c r="J15" s="35"/>
      <c r="K15" s="35"/>
    </row>
    <row r="16" spans="1:11" ht="24.6" customHeight="1" x14ac:dyDescent="0.25">
      <c r="A16" s="67"/>
      <c r="B16" s="4" t="s">
        <v>952</v>
      </c>
      <c r="C16" s="5">
        <v>5500</v>
      </c>
      <c r="D16" s="5">
        <v>3300</v>
      </c>
      <c r="E16" s="5">
        <v>1700</v>
      </c>
      <c r="F16" s="71">
        <v>1</v>
      </c>
      <c r="G16" s="133">
        <v>1</v>
      </c>
      <c r="H16" s="178"/>
      <c r="I16" s="35"/>
      <c r="J16" s="35"/>
      <c r="K16" s="35"/>
    </row>
    <row r="17" spans="1:11" ht="24.6" customHeight="1" x14ac:dyDescent="0.25">
      <c r="A17" s="67"/>
      <c r="B17" s="4" t="s">
        <v>953</v>
      </c>
      <c r="C17" s="5">
        <v>10400</v>
      </c>
      <c r="D17" s="5">
        <v>5200</v>
      </c>
      <c r="E17" s="5">
        <v>2600</v>
      </c>
      <c r="F17" s="71">
        <v>1</v>
      </c>
      <c r="G17" s="133">
        <v>1</v>
      </c>
      <c r="H17" s="178"/>
      <c r="I17" s="35"/>
      <c r="J17" s="35"/>
      <c r="K17" s="35"/>
    </row>
    <row r="18" spans="1:11" ht="24.6" customHeight="1" x14ac:dyDescent="0.25">
      <c r="A18" s="67"/>
      <c r="B18" s="4" t="s">
        <v>954</v>
      </c>
      <c r="C18" s="5">
        <v>12000</v>
      </c>
      <c r="D18" s="5">
        <v>6000</v>
      </c>
      <c r="E18" s="5">
        <v>3000</v>
      </c>
      <c r="F18" s="71">
        <v>1</v>
      </c>
      <c r="G18" s="133">
        <v>1</v>
      </c>
      <c r="H18" s="178"/>
      <c r="I18" s="35"/>
      <c r="J18" s="35"/>
      <c r="K18" s="35"/>
    </row>
    <row r="19" spans="1:11" ht="24.6" customHeight="1" x14ac:dyDescent="0.25">
      <c r="A19" s="67"/>
      <c r="B19" s="4" t="s">
        <v>955</v>
      </c>
      <c r="C19" s="5">
        <v>14000</v>
      </c>
      <c r="D19" s="5">
        <v>7000</v>
      </c>
      <c r="E19" s="5">
        <v>3500</v>
      </c>
      <c r="F19" s="71">
        <v>1</v>
      </c>
      <c r="G19" s="133">
        <v>1</v>
      </c>
      <c r="H19" s="178"/>
      <c r="I19" s="35"/>
      <c r="J19" s="35"/>
      <c r="K19" s="35"/>
    </row>
    <row r="20" spans="1:11" ht="24.6" customHeight="1" x14ac:dyDescent="0.25">
      <c r="A20" s="67"/>
      <c r="B20" s="4" t="s">
        <v>956</v>
      </c>
      <c r="C20" s="5">
        <v>11000</v>
      </c>
      <c r="D20" s="5">
        <v>6600</v>
      </c>
      <c r="E20" s="5">
        <v>3300</v>
      </c>
      <c r="F20" s="71">
        <v>1</v>
      </c>
      <c r="G20" s="133">
        <v>1</v>
      </c>
      <c r="H20" s="195"/>
      <c r="I20" s="36"/>
      <c r="J20" s="36"/>
      <c r="K20" s="36"/>
    </row>
    <row r="21" spans="1:11" ht="24.6" customHeight="1" x14ac:dyDescent="0.25">
      <c r="A21" s="67">
        <v>6</v>
      </c>
      <c r="B21" s="2" t="s">
        <v>29</v>
      </c>
      <c r="C21" s="4"/>
      <c r="D21" s="4"/>
      <c r="E21" s="4"/>
      <c r="F21" s="35"/>
      <c r="G21" s="133"/>
      <c r="H21" s="178"/>
      <c r="I21" s="35"/>
      <c r="J21" s="35"/>
      <c r="K21" s="35"/>
    </row>
    <row r="22" spans="1:11" ht="24.6" customHeight="1" x14ac:dyDescent="0.25">
      <c r="A22" s="67"/>
      <c r="B22" s="4" t="s">
        <v>957</v>
      </c>
      <c r="C22" s="5">
        <v>7000</v>
      </c>
      <c r="D22" s="5">
        <v>4700</v>
      </c>
      <c r="E22" s="5">
        <v>2400</v>
      </c>
      <c r="F22" s="71">
        <v>1</v>
      </c>
      <c r="G22" s="133">
        <v>1</v>
      </c>
      <c r="H22" s="178"/>
      <c r="I22" s="35"/>
      <c r="J22" s="35"/>
      <c r="K22" s="35"/>
    </row>
    <row r="23" spans="1:11" ht="24.6" customHeight="1" x14ac:dyDescent="0.25">
      <c r="A23" s="67"/>
      <c r="B23" s="4" t="s">
        <v>958</v>
      </c>
      <c r="C23" s="5">
        <v>6000</v>
      </c>
      <c r="D23" s="5">
        <v>3000</v>
      </c>
      <c r="E23" s="5">
        <v>1600</v>
      </c>
      <c r="F23" s="71">
        <v>1</v>
      </c>
      <c r="G23" s="133">
        <v>1</v>
      </c>
      <c r="H23" s="178"/>
      <c r="I23" s="35"/>
      <c r="J23" s="35"/>
      <c r="K23" s="35"/>
    </row>
    <row r="24" spans="1:11" ht="24.6" customHeight="1" x14ac:dyDescent="0.25">
      <c r="A24" s="67"/>
      <c r="B24" s="4" t="s">
        <v>959</v>
      </c>
      <c r="C24" s="5">
        <v>7000</v>
      </c>
      <c r="D24" s="5">
        <v>3600</v>
      </c>
      <c r="E24" s="5">
        <v>1800</v>
      </c>
      <c r="F24" s="71">
        <v>1</v>
      </c>
      <c r="G24" s="133">
        <v>1</v>
      </c>
      <c r="H24" s="178"/>
      <c r="I24" s="35"/>
      <c r="J24" s="35"/>
      <c r="K24" s="35"/>
    </row>
    <row r="25" spans="1:11" ht="24.6" customHeight="1" x14ac:dyDescent="0.25">
      <c r="A25" s="67"/>
      <c r="B25" s="4" t="s">
        <v>960</v>
      </c>
      <c r="C25" s="5">
        <v>6000</v>
      </c>
      <c r="D25" s="5">
        <v>3600</v>
      </c>
      <c r="E25" s="5">
        <v>1800</v>
      </c>
      <c r="F25" s="71">
        <v>1</v>
      </c>
      <c r="G25" s="133">
        <v>1</v>
      </c>
      <c r="H25" s="195"/>
      <c r="I25" s="36"/>
      <c r="J25" s="36"/>
      <c r="K25" s="36"/>
    </row>
    <row r="26" spans="1:11" ht="24.6" customHeight="1" x14ac:dyDescent="0.25">
      <c r="A26" s="67"/>
      <c r="B26" s="4" t="s">
        <v>961</v>
      </c>
      <c r="C26" s="5">
        <v>8000</v>
      </c>
      <c r="D26" s="5">
        <v>4000</v>
      </c>
      <c r="E26" s="5">
        <v>2000</v>
      </c>
      <c r="F26" s="71">
        <v>1</v>
      </c>
      <c r="G26" s="133">
        <v>1</v>
      </c>
      <c r="H26" s="178"/>
      <c r="I26" s="35"/>
      <c r="J26" s="35"/>
      <c r="K26" s="35"/>
    </row>
    <row r="27" spans="1:11" ht="24.6" customHeight="1" x14ac:dyDescent="0.25">
      <c r="A27" s="67"/>
      <c r="B27" s="4" t="s">
        <v>962</v>
      </c>
      <c r="C27" s="5">
        <v>11000</v>
      </c>
      <c r="D27" s="5">
        <v>5600</v>
      </c>
      <c r="E27" s="5">
        <v>2800</v>
      </c>
      <c r="F27" s="71">
        <v>1</v>
      </c>
      <c r="G27" s="133">
        <v>1</v>
      </c>
      <c r="H27" s="178"/>
      <c r="I27" s="35"/>
      <c r="J27" s="35"/>
      <c r="K27" s="35"/>
    </row>
    <row r="28" spans="1:11" ht="24.6" customHeight="1" x14ac:dyDescent="0.25">
      <c r="A28" s="67"/>
      <c r="B28" s="4" t="s">
        <v>963</v>
      </c>
      <c r="C28" s="5">
        <v>8000</v>
      </c>
      <c r="D28" s="5">
        <v>4000</v>
      </c>
      <c r="E28" s="5">
        <v>2000</v>
      </c>
      <c r="F28" s="71">
        <v>1</v>
      </c>
      <c r="G28" s="133">
        <v>1</v>
      </c>
      <c r="H28" s="178"/>
      <c r="I28" s="35"/>
      <c r="J28" s="35"/>
      <c r="K28" s="35"/>
    </row>
    <row r="29" spans="1:11" ht="24.6" customHeight="1" x14ac:dyDescent="0.25">
      <c r="A29" s="67"/>
      <c r="B29" s="4" t="s">
        <v>964</v>
      </c>
      <c r="C29" s="5">
        <v>6000</v>
      </c>
      <c r="D29" s="5">
        <v>3600</v>
      </c>
      <c r="E29" s="5">
        <v>1800</v>
      </c>
      <c r="F29" s="71">
        <v>1</v>
      </c>
      <c r="G29" s="133">
        <v>1</v>
      </c>
      <c r="H29" s="178"/>
      <c r="I29" s="35"/>
      <c r="J29" s="35"/>
      <c r="K29" s="35"/>
    </row>
    <row r="30" spans="1:11" ht="24.6" customHeight="1" x14ac:dyDescent="0.25">
      <c r="A30" s="69"/>
      <c r="B30" s="16" t="s">
        <v>965</v>
      </c>
      <c r="C30" s="17">
        <v>6000</v>
      </c>
      <c r="D30" s="17">
        <v>3600</v>
      </c>
      <c r="E30" s="17">
        <v>1800</v>
      </c>
      <c r="F30" s="71">
        <v>1</v>
      </c>
      <c r="G30" s="133">
        <v>1</v>
      </c>
      <c r="H30" s="178"/>
      <c r="I30" s="35"/>
      <c r="J30" s="35"/>
      <c r="K30" s="35"/>
    </row>
    <row r="31" spans="1:11" ht="24.6" customHeight="1" x14ac:dyDescent="0.25">
      <c r="A31" s="69"/>
      <c r="B31" s="16" t="s">
        <v>966</v>
      </c>
      <c r="C31" s="17">
        <v>6000</v>
      </c>
      <c r="D31" s="17">
        <v>3600</v>
      </c>
      <c r="E31" s="17">
        <v>1800</v>
      </c>
      <c r="F31" s="71">
        <v>1</v>
      </c>
      <c r="G31" s="133">
        <v>1</v>
      </c>
      <c r="H31" s="178"/>
      <c r="I31" s="35"/>
      <c r="J31" s="35"/>
      <c r="K31" s="35"/>
    </row>
    <row r="32" spans="1:11" ht="24.6" customHeight="1" x14ac:dyDescent="0.25">
      <c r="A32" s="69"/>
      <c r="B32" s="16" t="s">
        <v>967</v>
      </c>
      <c r="C32" s="17">
        <v>6000</v>
      </c>
      <c r="D32" s="17">
        <v>3300</v>
      </c>
      <c r="E32" s="17">
        <v>1700</v>
      </c>
      <c r="F32" s="71">
        <v>1</v>
      </c>
      <c r="G32" s="133">
        <v>1</v>
      </c>
      <c r="H32" s="178"/>
      <c r="I32" s="35"/>
      <c r="J32" s="35"/>
      <c r="K32" s="35"/>
    </row>
    <row r="33" spans="1:11" ht="24.6" customHeight="1" x14ac:dyDescent="0.25">
      <c r="A33" s="67"/>
      <c r="B33" s="4" t="s">
        <v>968</v>
      </c>
      <c r="C33" s="5">
        <v>14000</v>
      </c>
      <c r="D33" s="5">
        <v>6000</v>
      </c>
      <c r="E33" s="5">
        <v>3000</v>
      </c>
      <c r="F33" s="71">
        <v>1</v>
      </c>
      <c r="G33" s="133">
        <v>1</v>
      </c>
      <c r="H33" s="178"/>
      <c r="I33" s="35"/>
      <c r="J33" s="35"/>
      <c r="K33" s="35"/>
    </row>
    <row r="34" spans="1:11" ht="24.6" customHeight="1" x14ac:dyDescent="0.25">
      <c r="A34" s="67"/>
      <c r="B34" s="4" t="s">
        <v>969</v>
      </c>
      <c r="C34" s="5">
        <v>12000</v>
      </c>
      <c r="D34" s="5">
        <v>5000</v>
      </c>
      <c r="E34" s="5">
        <v>2500</v>
      </c>
      <c r="F34" s="71">
        <v>1</v>
      </c>
      <c r="G34" s="133">
        <v>1</v>
      </c>
      <c r="H34" s="178"/>
      <c r="I34" s="35"/>
      <c r="J34" s="35"/>
      <c r="K34" s="35"/>
    </row>
    <row r="35" spans="1:11" ht="24.6" customHeight="1" x14ac:dyDescent="0.25">
      <c r="A35" s="67"/>
      <c r="B35" s="4" t="s">
        <v>970</v>
      </c>
      <c r="C35" s="5">
        <v>10400</v>
      </c>
      <c r="D35" s="5">
        <v>5200</v>
      </c>
      <c r="E35" s="5">
        <v>2600</v>
      </c>
      <c r="F35" s="71">
        <v>1</v>
      </c>
      <c r="G35" s="133">
        <v>1</v>
      </c>
      <c r="H35" s="178"/>
      <c r="I35" s="35"/>
      <c r="J35" s="35"/>
      <c r="K35" s="35"/>
    </row>
    <row r="36" spans="1:11" ht="24.6" customHeight="1" x14ac:dyDescent="0.25">
      <c r="A36" s="67"/>
      <c r="B36" s="4" t="s">
        <v>971</v>
      </c>
      <c r="C36" s="5">
        <v>5100</v>
      </c>
      <c r="D36" s="5">
        <v>3100</v>
      </c>
      <c r="E36" s="5">
        <v>1600</v>
      </c>
      <c r="F36" s="71">
        <v>1</v>
      </c>
      <c r="G36" s="133">
        <v>1</v>
      </c>
      <c r="H36" s="178"/>
      <c r="I36" s="35"/>
      <c r="J36" s="35"/>
      <c r="K36" s="35"/>
    </row>
    <row r="37" spans="1:11" ht="42.6" customHeight="1" x14ac:dyDescent="0.25">
      <c r="A37" s="67"/>
      <c r="B37" s="4" t="s">
        <v>972</v>
      </c>
      <c r="C37" s="5">
        <v>6300</v>
      </c>
      <c r="D37" s="5">
        <v>2800</v>
      </c>
      <c r="E37" s="5">
        <v>1400</v>
      </c>
      <c r="F37" s="71">
        <v>1</v>
      </c>
      <c r="G37" s="133">
        <v>1</v>
      </c>
      <c r="H37" s="178"/>
      <c r="I37" s="35"/>
      <c r="J37" s="35"/>
      <c r="K37" s="35"/>
    </row>
    <row r="38" spans="1:11" ht="24.6" customHeight="1" x14ac:dyDescent="0.25">
      <c r="A38" s="67"/>
      <c r="B38" s="4" t="s">
        <v>973</v>
      </c>
      <c r="C38" s="5">
        <v>6300</v>
      </c>
      <c r="D38" s="5">
        <v>2800</v>
      </c>
      <c r="E38" s="5">
        <v>1400</v>
      </c>
      <c r="F38" s="71">
        <v>1</v>
      </c>
      <c r="G38" s="133">
        <v>1</v>
      </c>
      <c r="H38" s="178"/>
      <c r="I38" s="35"/>
      <c r="J38" s="35"/>
      <c r="K38" s="35"/>
    </row>
    <row r="39" spans="1:11" ht="24.6" customHeight="1" x14ac:dyDescent="0.25">
      <c r="A39" s="67"/>
      <c r="B39" s="4" t="s">
        <v>974</v>
      </c>
      <c r="C39" s="5">
        <v>5300</v>
      </c>
      <c r="D39" s="5">
        <v>2400</v>
      </c>
      <c r="E39" s="5">
        <v>1200</v>
      </c>
      <c r="F39" s="71">
        <v>1</v>
      </c>
      <c r="G39" s="133">
        <v>1</v>
      </c>
      <c r="H39" s="178"/>
      <c r="I39" s="35"/>
      <c r="J39" s="35"/>
      <c r="K39" s="35"/>
    </row>
    <row r="40" spans="1:11" ht="24.6" customHeight="1" x14ac:dyDescent="0.25">
      <c r="A40" s="67"/>
      <c r="B40" s="4" t="s">
        <v>975</v>
      </c>
      <c r="C40" s="5">
        <v>12000</v>
      </c>
      <c r="D40" s="5">
        <v>6000</v>
      </c>
      <c r="E40" s="5">
        <v>3000</v>
      </c>
      <c r="F40" s="71">
        <v>1</v>
      </c>
      <c r="G40" s="133">
        <v>1</v>
      </c>
      <c r="H40" s="222"/>
      <c r="I40" s="41"/>
      <c r="J40" s="41"/>
      <c r="K40" s="41"/>
    </row>
    <row r="41" spans="1:11" ht="24.6" customHeight="1" x14ac:dyDescent="0.25">
      <c r="A41" s="67"/>
      <c r="B41" s="4" t="s">
        <v>976</v>
      </c>
      <c r="C41" s="5">
        <v>6000</v>
      </c>
      <c r="D41" s="5">
        <v>3000</v>
      </c>
      <c r="E41" s="5">
        <v>1500</v>
      </c>
      <c r="F41" s="71">
        <v>1</v>
      </c>
      <c r="G41" s="133">
        <v>1</v>
      </c>
      <c r="H41" s="222"/>
      <c r="I41" s="41"/>
      <c r="J41" s="41"/>
      <c r="K41" s="41"/>
    </row>
    <row r="42" spans="1:11" ht="24.6" customHeight="1" x14ac:dyDescent="0.25">
      <c r="A42" s="67"/>
      <c r="B42" s="4" t="s">
        <v>977</v>
      </c>
      <c r="C42" s="5">
        <v>7000</v>
      </c>
      <c r="D42" s="5">
        <v>4000</v>
      </c>
      <c r="E42" s="5">
        <v>2000</v>
      </c>
      <c r="F42" s="71">
        <v>1</v>
      </c>
      <c r="G42" s="133">
        <v>1</v>
      </c>
      <c r="H42" s="222"/>
      <c r="I42" s="41"/>
      <c r="J42" s="41"/>
      <c r="K42" s="41"/>
    </row>
    <row r="43" spans="1:11" ht="24.6" customHeight="1" x14ac:dyDescent="0.25">
      <c r="A43" s="67"/>
      <c r="B43" s="4" t="s">
        <v>978</v>
      </c>
      <c r="C43" s="5">
        <v>6000</v>
      </c>
      <c r="D43" s="5">
        <v>3600</v>
      </c>
      <c r="E43" s="5">
        <v>1800</v>
      </c>
      <c r="F43" s="71">
        <v>1</v>
      </c>
      <c r="G43" s="133">
        <v>1</v>
      </c>
      <c r="H43" s="222"/>
      <c r="I43" s="41"/>
      <c r="J43" s="41"/>
      <c r="K43" s="41"/>
    </row>
    <row r="44" spans="1:11" ht="24.6" customHeight="1" x14ac:dyDescent="0.25">
      <c r="A44" s="67"/>
      <c r="B44" s="4" t="s">
        <v>979</v>
      </c>
      <c r="C44" s="5">
        <v>4500</v>
      </c>
      <c r="D44" s="5">
        <v>2000</v>
      </c>
      <c r="E44" s="5">
        <v>1000</v>
      </c>
      <c r="F44" s="71">
        <v>1</v>
      </c>
      <c r="G44" s="133">
        <v>1</v>
      </c>
      <c r="H44" s="222"/>
      <c r="I44" s="41"/>
      <c r="J44" s="41"/>
      <c r="K44" s="41"/>
    </row>
    <row r="45" spans="1:11" ht="24.6" customHeight="1" x14ac:dyDescent="0.25">
      <c r="A45" s="67"/>
      <c r="B45" s="4" t="s">
        <v>980</v>
      </c>
      <c r="C45" s="5">
        <v>4500</v>
      </c>
      <c r="D45" s="5">
        <v>2000</v>
      </c>
      <c r="E45" s="5">
        <v>1000</v>
      </c>
      <c r="F45" s="71">
        <v>1</v>
      </c>
      <c r="G45" s="133">
        <v>1</v>
      </c>
      <c r="H45" s="222"/>
      <c r="I45" s="41"/>
      <c r="J45" s="41"/>
      <c r="K45" s="41"/>
    </row>
    <row r="46" spans="1:11" ht="24.6" customHeight="1" x14ac:dyDescent="0.25">
      <c r="A46" s="67"/>
      <c r="B46" s="4" t="s">
        <v>981</v>
      </c>
      <c r="C46" s="5">
        <v>4000</v>
      </c>
      <c r="D46" s="5">
        <v>2000</v>
      </c>
      <c r="E46" s="5">
        <v>1000</v>
      </c>
      <c r="F46" s="71">
        <v>1</v>
      </c>
      <c r="G46" s="133">
        <v>1</v>
      </c>
      <c r="H46" s="222"/>
      <c r="I46" s="41"/>
      <c r="J46" s="41"/>
      <c r="K46" s="41"/>
    </row>
    <row r="47" spans="1:11" ht="24.6" customHeight="1" x14ac:dyDescent="0.25">
      <c r="A47" s="67"/>
      <c r="B47" s="4" t="s">
        <v>982</v>
      </c>
      <c r="C47" s="5">
        <v>4000</v>
      </c>
      <c r="D47" s="5">
        <v>2000</v>
      </c>
      <c r="E47" s="5">
        <v>1000</v>
      </c>
      <c r="F47" s="71">
        <v>1</v>
      </c>
      <c r="G47" s="133">
        <v>1</v>
      </c>
      <c r="H47" s="222"/>
      <c r="I47" s="41"/>
      <c r="J47" s="41"/>
      <c r="K47" s="41"/>
    </row>
    <row r="48" spans="1:11" ht="24.6" customHeight="1" x14ac:dyDescent="0.25">
      <c r="A48" s="67"/>
      <c r="B48" s="4" t="s">
        <v>983</v>
      </c>
      <c r="C48" s="5">
        <v>7000</v>
      </c>
      <c r="D48" s="5">
        <v>3500</v>
      </c>
      <c r="E48" s="5">
        <v>1750</v>
      </c>
      <c r="F48" s="71">
        <v>1</v>
      </c>
      <c r="G48" s="133">
        <v>1</v>
      </c>
      <c r="H48" s="222"/>
      <c r="I48" s="41"/>
      <c r="J48" s="41"/>
      <c r="K48" s="41"/>
    </row>
    <row r="49" spans="1:11" ht="24.6" customHeight="1" x14ac:dyDescent="0.25">
      <c r="A49" s="67"/>
      <c r="B49" s="4" t="s">
        <v>984</v>
      </c>
      <c r="C49" s="5">
        <v>6000</v>
      </c>
      <c r="D49" s="5">
        <v>3000</v>
      </c>
      <c r="E49" s="5">
        <v>1500</v>
      </c>
      <c r="F49" s="71">
        <v>1</v>
      </c>
      <c r="G49" s="133">
        <v>1</v>
      </c>
      <c r="H49" s="222"/>
      <c r="I49" s="41"/>
      <c r="J49" s="41"/>
      <c r="K49" s="41"/>
    </row>
    <row r="50" spans="1:11" ht="24.6" customHeight="1" x14ac:dyDescent="0.25">
      <c r="A50" s="67"/>
      <c r="B50" s="4" t="s">
        <v>985</v>
      </c>
      <c r="C50" s="5">
        <v>5000</v>
      </c>
      <c r="D50" s="5">
        <v>2500</v>
      </c>
      <c r="E50" s="5">
        <v>1250</v>
      </c>
      <c r="F50" s="71">
        <v>1</v>
      </c>
      <c r="G50" s="133">
        <v>1</v>
      </c>
      <c r="H50" s="222"/>
      <c r="I50" s="41"/>
      <c r="J50" s="41"/>
      <c r="K50" s="41"/>
    </row>
    <row r="51" spans="1:11" ht="24.6" customHeight="1" x14ac:dyDescent="0.25">
      <c r="A51" s="67"/>
      <c r="B51" s="4" t="s">
        <v>986</v>
      </c>
      <c r="C51" s="5">
        <v>6000</v>
      </c>
      <c r="D51" s="5">
        <v>3000</v>
      </c>
      <c r="E51" s="5">
        <v>1500</v>
      </c>
      <c r="F51" s="71">
        <v>1</v>
      </c>
      <c r="G51" s="133">
        <v>1</v>
      </c>
      <c r="H51" s="222"/>
      <c r="I51" s="41"/>
      <c r="J51" s="41"/>
      <c r="K51" s="41"/>
    </row>
    <row r="52" spans="1:11" ht="24.6" customHeight="1" x14ac:dyDescent="0.25">
      <c r="A52" s="67"/>
      <c r="B52" s="4" t="s">
        <v>987</v>
      </c>
      <c r="C52" s="5">
        <v>8000</v>
      </c>
      <c r="D52" s="5">
        <v>4000</v>
      </c>
      <c r="E52" s="5">
        <v>2000</v>
      </c>
      <c r="F52" s="71">
        <v>1</v>
      </c>
      <c r="G52" s="133">
        <v>1</v>
      </c>
      <c r="H52" s="222"/>
      <c r="I52" s="41"/>
      <c r="J52" s="41"/>
      <c r="K52" s="41"/>
    </row>
    <row r="53" spans="1:11" ht="24.6" customHeight="1" x14ac:dyDescent="0.25">
      <c r="A53" s="67"/>
      <c r="B53" s="4" t="s">
        <v>988</v>
      </c>
      <c r="C53" s="5">
        <v>5000</v>
      </c>
      <c r="D53" s="5">
        <v>5700</v>
      </c>
      <c r="E53" s="5">
        <v>2900</v>
      </c>
      <c r="F53" s="71">
        <v>1</v>
      </c>
      <c r="G53" s="133">
        <v>1</v>
      </c>
      <c r="H53" s="222"/>
      <c r="I53" s="41"/>
      <c r="J53" s="41"/>
      <c r="K53" s="41"/>
    </row>
    <row r="54" spans="1:11" ht="24.6" customHeight="1" x14ac:dyDescent="0.25">
      <c r="A54" s="67"/>
      <c r="B54" s="4" t="s">
        <v>989</v>
      </c>
      <c r="C54" s="5">
        <v>3000</v>
      </c>
      <c r="D54" s="5">
        <v>1500</v>
      </c>
      <c r="E54" s="5">
        <v>1000</v>
      </c>
      <c r="F54" s="71">
        <v>1</v>
      </c>
      <c r="G54" s="133">
        <v>1</v>
      </c>
      <c r="H54" s="222"/>
      <c r="I54" s="41"/>
      <c r="J54" s="41"/>
      <c r="K54" s="41"/>
    </row>
    <row r="55" spans="1:11" ht="24.6" customHeight="1" x14ac:dyDescent="0.25">
      <c r="A55" s="67">
        <v>7</v>
      </c>
      <c r="B55" s="2" t="s">
        <v>44</v>
      </c>
      <c r="C55" s="4"/>
      <c r="D55" s="4"/>
      <c r="E55" s="4"/>
      <c r="F55" s="41"/>
      <c r="G55" s="145"/>
      <c r="H55" s="222"/>
      <c r="I55" s="41"/>
      <c r="J55" s="41"/>
      <c r="K55" s="41"/>
    </row>
    <row r="56" spans="1:11" ht="24.6" customHeight="1" x14ac:dyDescent="0.25">
      <c r="A56" s="67"/>
      <c r="B56" s="4" t="s">
        <v>990</v>
      </c>
      <c r="C56" s="5">
        <v>4000</v>
      </c>
      <c r="D56" s="5">
        <v>2000</v>
      </c>
      <c r="E56" s="5">
        <v>1000</v>
      </c>
      <c r="F56" s="71">
        <v>1</v>
      </c>
      <c r="G56" s="133">
        <v>1</v>
      </c>
      <c r="H56" s="222"/>
      <c r="I56" s="41"/>
      <c r="J56" s="41"/>
      <c r="K56" s="41"/>
    </row>
    <row r="57" spans="1:11" ht="24.6" customHeight="1" x14ac:dyDescent="0.25">
      <c r="A57" s="67"/>
      <c r="B57" s="4" t="s">
        <v>991</v>
      </c>
      <c r="C57" s="5">
        <v>3000</v>
      </c>
      <c r="D57" s="5">
        <v>1500</v>
      </c>
      <c r="E57" s="5">
        <v>1000</v>
      </c>
      <c r="F57" s="71">
        <v>1</v>
      </c>
      <c r="G57" s="133">
        <v>1</v>
      </c>
      <c r="H57" s="222"/>
      <c r="I57" s="41"/>
      <c r="J57" s="41"/>
      <c r="K57" s="41"/>
    </row>
    <row r="58" spans="1:11" ht="24.6" customHeight="1" x14ac:dyDescent="0.25">
      <c r="A58" s="67"/>
      <c r="B58" s="4" t="s">
        <v>992</v>
      </c>
      <c r="C58" s="5">
        <v>3000</v>
      </c>
      <c r="D58" s="5">
        <v>1500</v>
      </c>
      <c r="E58" s="5">
        <v>1000</v>
      </c>
      <c r="F58" s="71">
        <v>1</v>
      </c>
      <c r="G58" s="133">
        <v>1</v>
      </c>
      <c r="H58" s="222"/>
      <c r="I58" s="41"/>
      <c r="J58" s="41"/>
      <c r="K58" s="41"/>
    </row>
    <row r="59" spans="1:11" ht="42.6" customHeight="1" x14ac:dyDescent="0.25">
      <c r="A59" s="67"/>
      <c r="B59" s="4" t="s">
        <v>993</v>
      </c>
      <c r="C59" s="5">
        <v>3000</v>
      </c>
      <c r="D59" s="5">
        <v>1500</v>
      </c>
      <c r="E59" s="5">
        <v>1000</v>
      </c>
      <c r="F59" s="71">
        <v>1</v>
      </c>
      <c r="G59" s="133">
        <v>1</v>
      </c>
      <c r="H59" s="222"/>
      <c r="I59" s="41"/>
      <c r="J59" s="41"/>
      <c r="K59" s="41"/>
    </row>
    <row r="60" spans="1:11" ht="24.6" customHeight="1" x14ac:dyDescent="0.25">
      <c r="A60" s="67"/>
      <c r="B60" s="4" t="s">
        <v>994</v>
      </c>
      <c r="C60" s="5">
        <v>3000</v>
      </c>
      <c r="D60" s="5">
        <v>1500</v>
      </c>
      <c r="E60" s="5">
        <v>1000</v>
      </c>
      <c r="F60" s="71">
        <v>1</v>
      </c>
      <c r="G60" s="133">
        <v>1</v>
      </c>
      <c r="H60" s="222"/>
      <c r="I60" s="41"/>
      <c r="J60" s="41"/>
      <c r="K60" s="41"/>
    </row>
    <row r="61" spans="1:11" ht="24.6" customHeight="1" x14ac:dyDescent="0.25">
      <c r="A61" s="67"/>
      <c r="B61" s="4" t="s">
        <v>995</v>
      </c>
      <c r="C61" s="5">
        <v>3000</v>
      </c>
      <c r="D61" s="5">
        <v>1500</v>
      </c>
      <c r="E61" s="5">
        <v>1000</v>
      </c>
      <c r="F61" s="71">
        <v>1</v>
      </c>
      <c r="G61" s="133">
        <v>1</v>
      </c>
      <c r="H61" s="222"/>
      <c r="I61" s="41"/>
      <c r="J61" s="41"/>
      <c r="K61" s="41"/>
    </row>
    <row r="62" spans="1:11" ht="24.6" customHeight="1" x14ac:dyDescent="0.25">
      <c r="A62" s="67"/>
      <c r="B62" s="4" t="s">
        <v>996</v>
      </c>
      <c r="C62" s="5">
        <v>3000</v>
      </c>
      <c r="D62" s="5">
        <v>1500</v>
      </c>
      <c r="E62" s="5">
        <v>1000</v>
      </c>
      <c r="F62" s="71">
        <v>1</v>
      </c>
      <c r="G62" s="133">
        <v>1</v>
      </c>
      <c r="H62" s="222"/>
      <c r="I62" s="41"/>
      <c r="J62" s="41"/>
      <c r="K62" s="41"/>
    </row>
    <row r="63" spans="1:11" ht="24.6" customHeight="1" x14ac:dyDescent="0.25">
      <c r="A63" s="67"/>
      <c r="B63" s="4" t="s">
        <v>997</v>
      </c>
      <c r="C63" s="5">
        <v>3000</v>
      </c>
      <c r="D63" s="5">
        <v>1500</v>
      </c>
      <c r="E63" s="5">
        <v>1000</v>
      </c>
      <c r="F63" s="71">
        <v>1</v>
      </c>
      <c r="G63" s="133">
        <v>1</v>
      </c>
      <c r="H63" s="222"/>
      <c r="I63" s="41"/>
      <c r="J63" s="41"/>
      <c r="K63" s="41"/>
    </row>
    <row r="64" spans="1:11" ht="24.6" customHeight="1" x14ac:dyDescent="0.25">
      <c r="A64" s="67"/>
      <c r="B64" s="4" t="s">
        <v>998</v>
      </c>
      <c r="C64" s="5">
        <v>3000</v>
      </c>
      <c r="D64" s="5">
        <v>1500</v>
      </c>
      <c r="E64" s="5">
        <v>1000</v>
      </c>
      <c r="F64" s="71">
        <v>1</v>
      </c>
      <c r="G64" s="133">
        <v>1</v>
      </c>
      <c r="H64" s="222"/>
      <c r="I64" s="41"/>
      <c r="J64" s="41"/>
      <c r="K64" s="41"/>
    </row>
    <row r="65" spans="1:11" ht="24.6" customHeight="1" x14ac:dyDescent="0.25">
      <c r="A65" s="67"/>
      <c r="B65" s="4" t="s">
        <v>999</v>
      </c>
      <c r="C65" s="5">
        <v>3000</v>
      </c>
      <c r="D65" s="5">
        <v>1500</v>
      </c>
      <c r="E65" s="5">
        <v>1000</v>
      </c>
      <c r="F65" s="71">
        <v>1</v>
      </c>
      <c r="G65" s="133">
        <v>1</v>
      </c>
      <c r="H65" s="222"/>
      <c r="I65" s="41"/>
      <c r="J65" s="41"/>
      <c r="K65" s="41"/>
    </row>
    <row r="66" spans="1:11" ht="24.6" customHeight="1" x14ac:dyDescent="0.25">
      <c r="A66" s="67"/>
      <c r="B66" s="4" t="s">
        <v>1000</v>
      </c>
      <c r="C66" s="5">
        <v>3000</v>
      </c>
      <c r="D66" s="5">
        <v>1500</v>
      </c>
      <c r="E66" s="5">
        <v>1000</v>
      </c>
      <c r="F66" s="71">
        <v>1</v>
      </c>
      <c r="G66" s="133">
        <v>1</v>
      </c>
      <c r="H66" s="222"/>
      <c r="I66" s="41"/>
      <c r="J66" s="41"/>
      <c r="K66" s="41"/>
    </row>
    <row r="67" spans="1:11" ht="24.6" customHeight="1" x14ac:dyDescent="0.25">
      <c r="A67" s="67"/>
      <c r="B67" s="4" t="s">
        <v>1001</v>
      </c>
      <c r="C67" s="5">
        <v>3000</v>
      </c>
      <c r="D67" s="5">
        <v>1500</v>
      </c>
      <c r="E67" s="5">
        <v>1000</v>
      </c>
      <c r="F67" s="71">
        <v>1</v>
      </c>
      <c r="G67" s="133">
        <v>1</v>
      </c>
      <c r="H67" s="222"/>
      <c r="I67" s="41"/>
      <c r="J67" s="41"/>
      <c r="K67" s="41"/>
    </row>
    <row r="68" spans="1:11" ht="24.6" customHeight="1" x14ac:dyDescent="0.25">
      <c r="A68" s="67"/>
      <c r="B68" s="4" t="s">
        <v>1002</v>
      </c>
      <c r="C68" s="5">
        <v>3000</v>
      </c>
      <c r="D68" s="5">
        <v>1500</v>
      </c>
      <c r="E68" s="5">
        <v>1000</v>
      </c>
      <c r="F68" s="71">
        <v>1</v>
      </c>
      <c r="G68" s="133">
        <v>1</v>
      </c>
      <c r="H68" s="222"/>
      <c r="I68" s="41"/>
      <c r="J68" s="41"/>
      <c r="K68" s="41"/>
    </row>
    <row r="69" spans="1:11" ht="24.6" customHeight="1" x14ac:dyDescent="0.25">
      <c r="A69" s="67"/>
      <c r="B69" s="4" t="s">
        <v>1003</v>
      </c>
      <c r="C69" s="5">
        <v>3000</v>
      </c>
      <c r="D69" s="5">
        <v>1500</v>
      </c>
      <c r="E69" s="5">
        <v>1000</v>
      </c>
      <c r="F69" s="71">
        <v>1</v>
      </c>
      <c r="G69" s="133">
        <v>1</v>
      </c>
      <c r="H69" s="222"/>
      <c r="I69" s="41"/>
      <c r="J69" s="41"/>
      <c r="K69" s="41"/>
    </row>
    <row r="70" spans="1:11" ht="24.6" customHeight="1" x14ac:dyDescent="0.25">
      <c r="A70" s="67"/>
      <c r="B70" s="4" t="s">
        <v>1004</v>
      </c>
      <c r="C70" s="5">
        <v>3000</v>
      </c>
      <c r="D70" s="5">
        <v>1500</v>
      </c>
      <c r="E70" s="5">
        <v>1000</v>
      </c>
      <c r="F70" s="71">
        <v>1</v>
      </c>
      <c r="G70" s="133">
        <v>1</v>
      </c>
      <c r="H70" s="222"/>
      <c r="I70" s="41"/>
      <c r="J70" s="41"/>
      <c r="K70" s="41"/>
    </row>
    <row r="71" spans="1:11" ht="24.6" customHeight="1" x14ac:dyDescent="0.25">
      <c r="A71" s="67"/>
      <c r="B71" s="4" t="s">
        <v>1005</v>
      </c>
      <c r="C71" s="5">
        <v>3000</v>
      </c>
      <c r="D71" s="5">
        <v>1500</v>
      </c>
      <c r="E71" s="5">
        <v>1000</v>
      </c>
      <c r="F71" s="71">
        <v>1</v>
      </c>
      <c r="G71" s="133">
        <v>1</v>
      </c>
      <c r="H71" s="222"/>
      <c r="I71" s="41"/>
      <c r="J71" s="41"/>
      <c r="K71" s="41"/>
    </row>
    <row r="72" spans="1:11" ht="24.6" customHeight="1" x14ac:dyDescent="0.25">
      <c r="A72" s="67"/>
      <c r="B72" s="4" t="s">
        <v>1006</v>
      </c>
      <c r="C72" s="5">
        <v>3000</v>
      </c>
      <c r="D72" s="5">
        <v>1500</v>
      </c>
      <c r="E72" s="5">
        <v>1000</v>
      </c>
      <c r="F72" s="71">
        <v>1</v>
      </c>
      <c r="G72" s="133">
        <v>1</v>
      </c>
      <c r="H72" s="222"/>
      <c r="I72" s="41"/>
      <c r="J72" s="41"/>
      <c r="K72" s="41"/>
    </row>
    <row r="73" spans="1:11" ht="42.6" customHeight="1" x14ac:dyDescent="0.25">
      <c r="A73" s="67"/>
      <c r="B73" s="4" t="s">
        <v>1007</v>
      </c>
      <c r="C73" s="5">
        <v>3000</v>
      </c>
      <c r="D73" s="5">
        <v>1500</v>
      </c>
      <c r="E73" s="5">
        <v>1000</v>
      </c>
      <c r="F73" s="71">
        <v>1</v>
      </c>
      <c r="G73" s="133">
        <v>1</v>
      </c>
      <c r="H73" s="222"/>
      <c r="I73" s="41"/>
      <c r="J73" s="41"/>
      <c r="K73" s="41"/>
    </row>
    <row r="74" spans="1:11" ht="24.6" customHeight="1" x14ac:dyDescent="0.25">
      <c r="A74" s="67"/>
      <c r="B74" s="4" t="s">
        <v>1008</v>
      </c>
      <c r="C74" s="5">
        <v>3000</v>
      </c>
      <c r="D74" s="5">
        <v>1500</v>
      </c>
      <c r="E74" s="5">
        <v>1000</v>
      </c>
      <c r="F74" s="71">
        <v>1</v>
      </c>
      <c r="G74" s="133">
        <v>1</v>
      </c>
      <c r="H74" s="222"/>
      <c r="I74" s="41"/>
      <c r="J74" s="41"/>
      <c r="K74" s="41"/>
    </row>
    <row r="75" spans="1:11" ht="25.5" customHeight="1" x14ac:dyDescent="0.25">
      <c r="A75" s="67">
        <v>8</v>
      </c>
      <c r="B75" s="2" t="s">
        <v>1009</v>
      </c>
      <c r="C75" s="4"/>
      <c r="D75" s="4"/>
      <c r="E75" s="4"/>
      <c r="F75" s="41"/>
      <c r="G75" s="145"/>
      <c r="H75" s="222"/>
      <c r="I75" s="41"/>
      <c r="J75" s="41"/>
      <c r="K75" s="41"/>
    </row>
    <row r="76" spans="1:11" ht="25.5" customHeight="1" x14ac:dyDescent="0.25">
      <c r="A76" s="67"/>
      <c r="B76" s="4" t="s">
        <v>1010</v>
      </c>
      <c r="C76" s="5">
        <v>12000</v>
      </c>
      <c r="D76" s="4"/>
      <c r="E76" s="4"/>
      <c r="F76" s="71">
        <v>1</v>
      </c>
      <c r="G76" s="133">
        <v>1</v>
      </c>
      <c r="H76" s="222">
        <v>1</v>
      </c>
      <c r="I76" s="41"/>
      <c r="J76" s="410" t="s">
        <v>2915</v>
      </c>
      <c r="K76" s="41"/>
    </row>
    <row r="77" spans="1:11" ht="25.5" customHeight="1" x14ac:dyDescent="0.25">
      <c r="A77" s="67"/>
      <c r="B77" s="4" t="s">
        <v>874</v>
      </c>
      <c r="C77" s="5">
        <v>11000</v>
      </c>
      <c r="D77" s="4"/>
      <c r="E77" s="4"/>
      <c r="F77" s="71">
        <v>1</v>
      </c>
      <c r="G77" s="133">
        <v>1</v>
      </c>
      <c r="H77" s="222">
        <v>1</v>
      </c>
      <c r="I77" s="41"/>
      <c r="J77" s="411"/>
      <c r="K77" s="41"/>
    </row>
    <row r="78" spans="1:11" ht="25.5" customHeight="1" x14ac:dyDescent="0.25">
      <c r="A78" s="67">
        <v>9</v>
      </c>
      <c r="B78" s="2" t="s">
        <v>1011</v>
      </c>
      <c r="C78" s="4"/>
      <c r="D78" s="4"/>
      <c r="E78" s="4"/>
      <c r="F78" s="41"/>
      <c r="G78" s="145"/>
      <c r="H78" s="222"/>
      <c r="I78" s="41"/>
      <c r="J78" s="41"/>
      <c r="K78" s="41"/>
    </row>
    <row r="79" spans="1:11" ht="25.5" customHeight="1" x14ac:dyDescent="0.25">
      <c r="A79" s="67"/>
      <c r="B79" s="4" t="s">
        <v>1012</v>
      </c>
      <c r="C79" s="5">
        <v>9000</v>
      </c>
      <c r="D79" s="4"/>
      <c r="E79" s="4"/>
      <c r="F79" s="71">
        <v>1</v>
      </c>
      <c r="G79" s="133">
        <v>1</v>
      </c>
      <c r="H79" s="222"/>
      <c r="I79" s="41"/>
      <c r="J79" s="41"/>
      <c r="K79" s="41"/>
    </row>
    <row r="80" spans="1:11" ht="25.5" customHeight="1" x14ac:dyDescent="0.25">
      <c r="A80" s="67"/>
      <c r="B80" s="4" t="s">
        <v>1013</v>
      </c>
      <c r="C80" s="5">
        <v>10000</v>
      </c>
      <c r="D80" s="4"/>
      <c r="E80" s="4"/>
      <c r="F80" s="71">
        <v>1</v>
      </c>
      <c r="G80" s="133">
        <v>1</v>
      </c>
      <c r="H80" s="222"/>
      <c r="I80" s="41"/>
      <c r="J80" s="41"/>
      <c r="K80" s="41"/>
    </row>
    <row r="81" spans="1:11" ht="25.5" customHeight="1" x14ac:dyDescent="0.25">
      <c r="A81" s="67">
        <v>10</v>
      </c>
      <c r="B81" s="2" t="s">
        <v>1014</v>
      </c>
      <c r="C81" s="4"/>
      <c r="D81" s="4"/>
      <c r="E81" s="4"/>
      <c r="F81" s="41"/>
      <c r="G81" s="145"/>
      <c r="H81" s="222"/>
      <c r="I81" s="41"/>
      <c r="J81" s="41"/>
      <c r="K81" s="41"/>
    </row>
    <row r="82" spans="1:11" ht="25.5" customHeight="1" x14ac:dyDescent="0.25">
      <c r="A82" s="67"/>
      <c r="B82" s="4" t="s">
        <v>1015</v>
      </c>
      <c r="C82" s="5">
        <v>6000</v>
      </c>
      <c r="D82" s="4"/>
      <c r="E82" s="4"/>
      <c r="F82" s="71">
        <v>1</v>
      </c>
      <c r="G82" s="133">
        <v>1</v>
      </c>
      <c r="H82" s="222"/>
      <c r="I82" s="41"/>
      <c r="J82" s="41"/>
      <c r="K82" s="41"/>
    </row>
    <row r="83" spans="1:11" ht="25.5" customHeight="1" x14ac:dyDescent="0.25">
      <c r="A83" s="67"/>
      <c r="B83" s="4" t="s">
        <v>59</v>
      </c>
      <c r="C83" s="5">
        <v>7000</v>
      </c>
      <c r="D83" s="4"/>
      <c r="E83" s="4"/>
      <c r="F83" s="71">
        <v>1</v>
      </c>
      <c r="G83" s="133">
        <v>1</v>
      </c>
      <c r="H83" s="222"/>
      <c r="I83" s="41"/>
      <c r="J83" s="41"/>
      <c r="K83" s="41"/>
    </row>
    <row r="84" spans="1:11" ht="25.5" customHeight="1" x14ac:dyDescent="0.25">
      <c r="A84" s="67">
        <v>11</v>
      </c>
      <c r="B84" s="2" t="s">
        <v>1016</v>
      </c>
      <c r="C84" s="4"/>
      <c r="D84" s="4"/>
      <c r="E84" s="4"/>
      <c r="F84" s="41"/>
      <c r="G84" s="145"/>
      <c r="H84" s="222"/>
      <c r="I84" s="41"/>
      <c r="J84" s="41"/>
      <c r="K84" s="41"/>
    </row>
    <row r="85" spans="1:11" ht="25.5" customHeight="1" x14ac:dyDescent="0.25">
      <c r="A85" s="67"/>
      <c r="B85" s="4" t="s">
        <v>1017</v>
      </c>
      <c r="C85" s="5">
        <v>14000</v>
      </c>
      <c r="D85" s="4"/>
      <c r="E85" s="4"/>
      <c r="F85" s="71">
        <v>1</v>
      </c>
      <c r="G85" s="133">
        <v>1</v>
      </c>
      <c r="H85" s="222"/>
      <c r="I85" s="41"/>
      <c r="J85" s="41"/>
      <c r="K85" s="41"/>
    </row>
    <row r="86" spans="1:11" ht="25.5" customHeight="1" x14ac:dyDescent="0.25">
      <c r="A86" s="67"/>
      <c r="B86" s="4" t="s">
        <v>1018</v>
      </c>
      <c r="C86" s="5">
        <v>12000</v>
      </c>
      <c r="D86" s="4"/>
      <c r="E86" s="4"/>
      <c r="F86" s="71">
        <v>1</v>
      </c>
      <c r="G86" s="133">
        <v>1</v>
      </c>
      <c r="H86" s="222"/>
      <c r="I86" s="41"/>
      <c r="J86" s="41"/>
      <c r="K86" s="41"/>
    </row>
    <row r="87" spans="1:11" ht="25.5" customHeight="1" x14ac:dyDescent="0.25">
      <c r="A87" s="67"/>
      <c r="B87" s="4" t="s">
        <v>1019</v>
      </c>
      <c r="C87" s="5">
        <v>11000</v>
      </c>
      <c r="D87" s="4"/>
      <c r="E87" s="4"/>
      <c r="F87" s="71">
        <v>1</v>
      </c>
      <c r="G87" s="133">
        <v>1</v>
      </c>
      <c r="H87" s="222"/>
      <c r="I87" s="41"/>
      <c r="J87" s="41"/>
      <c r="K87" s="41"/>
    </row>
    <row r="88" spans="1:11" ht="25.5" customHeight="1" x14ac:dyDescent="0.25">
      <c r="A88" s="67">
        <v>12</v>
      </c>
      <c r="B88" s="2" t="s">
        <v>77</v>
      </c>
      <c r="C88" s="4"/>
      <c r="D88" s="4"/>
      <c r="E88" s="4"/>
      <c r="F88" s="41"/>
      <c r="G88" s="145"/>
      <c r="H88" s="222"/>
      <c r="I88" s="41"/>
      <c r="J88" s="41"/>
      <c r="K88" s="41"/>
    </row>
    <row r="89" spans="1:11" ht="25.5" customHeight="1" x14ac:dyDescent="0.25">
      <c r="A89" s="67"/>
      <c r="B89" s="4" t="s">
        <v>78</v>
      </c>
      <c r="C89" s="5">
        <v>2800</v>
      </c>
      <c r="D89" s="4"/>
      <c r="E89" s="4"/>
      <c r="F89" s="71">
        <v>1</v>
      </c>
      <c r="G89" s="133">
        <v>1</v>
      </c>
      <c r="H89" s="222"/>
      <c r="I89" s="41"/>
      <c r="J89" s="41"/>
      <c r="K89" s="41"/>
    </row>
    <row r="90" spans="1:11" ht="25.5" customHeight="1" x14ac:dyDescent="0.25">
      <c r="A90" s="67"/>
      <c r="B90" s="4" t="s">
        <v>539</v>
      </c>
      <c r="C90" s="5">
        <v>2000</v>
      </c>
      <c r="D90" s="4"/>
      <c r="E90" s="4"/>
      <c r="F90" s="71">
        <v>1</v>
      </c>
      <c r="G90" s="133">
        <v>1</v>
      </c>
      <c r="H90" s="222"/>
      <c r="I90" s="41"/>
      <c r="J90" s="41"/>
      <c r="K90" s="41"/>
    </row>
    <row r="91" spans="1:11" ht="25.5" customHeight="1" x14ac:dyDescent="0.25">
      <c r="A91" s="67"/>
      <c r="B91" s="4" t="s">
        <v>80</v>
      </c>
      <c r="C91" s="5">
        <v>1000</v>
      </c>
      <c r="D91" s="4"/>
      <c r="E91" s="4"/>
      <c r="F91" s="71">
        <v>1</v>
      </c>
      <c r="G91" s="133">
        <v>1</v>
      </c>
      <c r="H91" s="222"/>
      <c r="I91" s="41"/>
      <c r="J91" s="41"/>
      <c r="K91" s="41"/>
    </row>
  </sheetData>
  <autoFilter ref="A3:K3" xr:uid="{00000000-0009-0000-0000-00001F000000}"/>
  <mergeCells count="10">
    <mergeCell ref="K2:K3"/>
    <mergeCell ref="J76:J77"/>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scale="88"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L73"/>
  <sheetViews>
    <sheetView tabSelected="1" topLeftCell="A53" zoomScale="70" zoomScaleNormal="70" workbookViewId="0">
      <selection activeCell="T10" sqref="T10"/>
    </sheetView>
  </sheetViews>
  <sheetFormatPr defaultRowHeight="15" x14ac:dyDescent="0.25"/>
  <cols>
    <col min="2" max="2" width="50.375" customWidth="1"/>
    <col min="3" max="5" width="10.75" hidden="1" customWidth="1"/>
    <col min="6" max="6" width="17.125" style="28" hidden="1" customWidth="1"/>
    <col min="7" max="7" width="17.125" style="134" customWidth="1"/>
    <col min="8" max="8" width="17.125" style="239" hidden="1" customWidth="1"/>
    <col min="9" max="10" width="17.125" style="317" hidden="1" customWidth="1"/>
    <col min="11" max="11" width="12.25" style="28" hidden="1" customWidth="1"/>
  </cols>
  <sheetData>
    <row r="1" spans="1:11" ht="27" customHeight="1" x14ac:dyDescent="0.2">
      <c r="A1" s="11" t="s">
        <v>881</v>
      </c>
      <c r="F1" s="73"/>
      <c r="G1" s="141"/>
      <c r="H1" s="237"/>
      <c r="I1" s="233"/>
      <c r="J1" s="233"/>
      <c r="K1" s="105"/>
    </row>
    <row r="2" spans="1:11" ht="27.6" customHeight="1" x14ac:dyDescent="0.2">
      <c r="A2" s="393" t="s">
        <v>0</v>
      </c>
      <c r="B2" s="394" t="s">
        <v>1</v>
      </c>
      <c r="C2" s="349" t="s">
        <v>2846</v>
      </c>
      <c r="D2" s="349"/>
      <c r="E2" s="349"/>
      <c r="F2" s="349" t="s">
        <v>2839</v>
      </c>
      <c r="G2" s="351" t="s">
        <v>2843</v>
      </c>
      <c r="H2" s="384" t="s">
        <v>2851</v>
      </c>
      <c r="I2" s="414" t="s">
        <v>2840</v>
      </c>
      <c r="J2" s="415" t="s">
        <v>2841</v>
      </c>
      <c r="K2" s="349" t="s">
        <v>2850</v>
      </c>
    </row>
    <row r="3" spans="1:11" ht="27.6" customHeight="1" x14ac:dyDescent="0.2">
      <c r="A3" s="393"/>
      <c r="B3" s="394"/>
      <c r="C3" s="67" t="s">
        <v>3</v>
      </c>
      <c r="D3" s="67" t="s">
        <v>4</v>
      </c>
      <c r="E3" s="67" t="s">
        <v>5</v>
      </c>
      <c r="F3" s="349"/>
      <c r="G3" s="351"/>
      <c r="H3" s="384"/>
      <c r="I3" s="414"/>
      <c r="J3" s="415"/>
      <c r="K3" s="349"/>
    </row>
    <row r="4" spans="1:11" ht="27.6" customHeight="1" x14ac:dyDescent="0.2">
      <c r="A4" s="67">
        <v>1</v>
      </c>
      <c r="B4" s="2" t="s">
        <v>827</v>
      </c>
      <c r="C4" s="3"/>
      <c r="D4" s="3"/>
      <c r="E4" s="3"/>
      <c r="F4" s="36"/>
      <c r="G4" s="136"/>
      <c r="H4" s="238"/>
      <c r="I4" s="315"/>
      <c r="J4" s="315"/>
      <c r="K4" s="170"/>
    </row>
    <row r="5" spans="1:11" ht="27.6" customHeight="1" x14ac:dyDescent="0.2">
      <c r="A5" s="67"/>
      <c r="B5" s="4" t="s">
        <v>882</v>
      </c>
      <c r="C5" s="5">
        <v>7500</v>
      </c>
      <c r="D5" s="5">
        <v>3800</v>
      </c>
      <c r="E5" s="5">
        <v>1900</v>
      </c>
      <c r="F5" s="71">
        <v>1</v>
      </c>
      <c r="G5" s="133">
        <v>1</v>
      </c>
      <c r="H5" s="179"/>
      <c r="I5" s="235"/>
      <c r="J5" s="235"/>
      <c r="K5" s="35"/>
    </row>
    <row r="6" spans="1:11" ht="27.6" customHeight="1" x14ac:dyDescent="0.2">
      <c r="A6" s="67"/>
      <c r="B6" s="4" t="s">
        <v>883</v>
      </c>
      <c r="C6" s="5">
        <v>7300</v>
      </c>
      <c r="D6" s="5">
        <v>4200</v>
      </c>
      <c r="E6" s="5">
        <v>2100</v>
      </c>
      <c r="F6" s="71">
        <v>1</v>
      </c>
      <c r="G6" s="133">
        <v>1</v>
      </c>
      <c r="H6" s="238"/>
      <c r="I6" s="315"/>
      <c r="J6" s="315"/>
      <c r="K6" s="36"/>
    </row>
    <row r="7" spans="1:11" ht="27.6" customHeight="1" x14ac:dyDescent="0.2">
      <c r="A7" s="67"/>
      <c r="B7" s="4" t="s">
        <v>884</v>
      </c>
      <c r="C7" s="5">
        <v>6700</v>
      </c>
      <c r="D7" s="5">
        <v>3400</v>
      </c>
      <c r="E7" s="5">
        <v>1700</v>
      </c>
      <c r="F7" s="71">
        <v>1</v>
      </c>
      <c r="G7" s="133">
        <v>1</v>
      </c>
      <c r="H7" s="179"/>
      <c r="I7" s="235"/>
      <c r="J7" s="235"/>
      <c r="K7" s="35"/>
    </row>
    <row r="8" spans="1:11" ht="28.5" customHeight="1" x14ac:dyDescent="0.2">
      <c r="A8" s="67"/>
      <c r="B8" s="4" t="s">
        <v>885</v>
      </c>
      <c r="C8" s="5">
        <v>6500</v>
      </c>
      <c r="D8" s="5">
        <v>3000</v>
      </c>
      <c r="E8" s="5">
        <v>1500</v>
      </c>
      <c r="F8" s="71">
        <v>1</v>
      </c>
      <c r="G8" s="133">
        <v>1</v>
      </c>
      <c r="H8" s="319">
        <f>10800/C8</f>
        <v>1.6615384615384616</v>
      </c>
      <c r="I8" s="312"/>
      <c r="J8" s="313" t="s">
        <v>2916</v>
      </c>
      <c r="K8" s="35"/>
    </row>
    <row r="9" spans="1:11" ht="28.5" customHeight="1" x14ac:dyDescent="0.2">
      <c r="A9" s="67"/>
      <c r="B9" s="4" t="s">
        <v>886</v>
      </c>
      <c r="C9" s="5">
        <v>7500</v>
      </c>
      <c r="D9" s="5">
        <v>3800</v>
      </c>
      <c r="E9" s="5">
        <v>1900</v>
      </c>
      <c r="F9" s="71">
        <v>1</v>
      </c>
      <c r="G9" s="133">
        <v>1</v>
      </c>
      <c r="H9" s="238"/>
      <c r="I9" s="315"/>
      <c r="J9" s="315"/>
      <c r="K9" s="36"/>
    </row>
    <row r="10" spans="1:11" ht="28.5" customHeight="1" x14ac:dyDescent="0.2">
      <c r="A10" s="67"/>
      <c r="B10" s="4" t="s">
        <v>887</v>
      </c>
      <c r="C10" s="5">
        <v>5000</v>
      </c>
      <c r="D10" s="5">
        <v>2300</v>
      </c>
      <c r="E10" s="5">
        <v>1200</v>
      </c>
      <c r="F10" s="71">
        <v>1</v>
      </c>
      <c r="G10" s="133">
        <v>1</v>
      </c>
      <c r="H10" s="179"/>
      <c r="I10" s="235"/>
      <c r="J10" s="235"/>
      <c r="K10" s="35"/>
    </row>
    <row r="11" spans="1:11" ht="28.5" customHeight="1" x14ac:dyDescent="0.2">
      <c r="A11" s="67">
        <v>2</v>
      </c>
      <c r="B11" s="2" t="s">
        <v>840</v>
      </c>
      <c r="C11" s="3"/>
      <c r="D11" s="3"/>
      <c r="E11" s="3"/>
      <c r="F11" s="35"/>
      <c r="G11" s="133"/>
      <c r="H11" s="179"/>
      <c r="I11" s="235"/>
      <c r="J11" s="235"/>
      <c r="K11" s="35"/>
    </row>
    <row r="12" spans="1:11" ht="28.5" customHeight="1" x14ac:dyDescent="0.2">
      <c r="A12" s="67"/>
      <c r="B12" s="4" t="s">
        <v>888</v>
      </c>
      <c r="C12" s="5">
        <v>8300</v>
      </c>
      <c r="D12" s="5">
        <v>4500</v>
      </c>
      <c r="E12" s="5">
        <v>2300</v>
      </c>
      <c r="F12" s="71">
        <v>1</v>
      </c>
      <c r="G12" s="133">
        <v>1</v>
      </c>
      <c r="H12" s="179"/>
      <c r="I12" s="235"/>
      <c r="J12" s="235"/>
      <c r="K12" s="35"/>
    </row>
    <row r="13" spans="1:11" ht="28.5" customHeight="1" x14ac:dyDescent="0.2">
      <c r="A13" s="18"/>
      <c r="B13" s="4" t="s">
        <v>889</v>
      </c>
      <c r="C13" s="5">
        <v>7200</v>
      </c>
      <c r="D13" s="5">
        <v>3400</v>
      </c>
      <c r="E13" s="5">
        <v>1700</v>
      </c>
      <c r="F13" s="71">
        <v>1</v>
      </c>
      <c r="G13" s="133">
        <v>1</v>
      </c>
      <c r="H13" s="179"/>
      <c r="I13" s="235"/>
      <c r="J13" s="235"/>
      <c r="K13" s="35"/>
    </row>
    <row r="14" spans="1:11" ht="28.5" customHeight="1" x14ac:dyDescent="0.2">
      <c r="A14" s="67">
        <v>3</v>
      </c>
      <c r="B14" s="2" t="s">
        <v>890</v>
      </c>
      <c r="C14" s="5">
        <v>5800</v>
      </c>
      <c r="D14" s="5">
        <v>3500</v>
      </c>
      <c r="E14" s="5">
        <v>1800</v>
      </c>
      <c r="F14" s="71">
        <v>1</v>
      </c>
      <c r="G14" s="133">
        <v>1</v>
      </c>
      <c r="H14" s="320">
        <f>8500/C14</f>
        <v>1.4655172413793103</v>
      </c>
      <c r="I14" s="313"/>
      <c r="J14" s="313" t="s">
        <v>2916</v>
      </c>
      <c r="K14" s="36"/>
    </row>
    <row r="15" spans="1:11" ht="28.5" customHeight="1" x14ac:dyDescent="0.2">
      <c r="A15" s="67">
        <v>4</v>
      </c>
      <c r="B15" s="2" t="s">
        <v>891</v>
      </c>
      <c r="C15" s="5">
        <v>4000</v>
      </c>
      <c r="D15" s="5">
        <v>2100</v>
      </c>
      <c r="E15" s="5">
        <v>1100</v>
      </c>
      <c r="F15" s="71">
        <v>1</v>
      </c>
      <c r="G15" s="133">
        <v>1</v>
      </c>
      <c r="H15" s="179"/>
      <c r="I15" s="235"/>
      <c r="J15" s="235"/>
      <c r="K15" s="35"/>
    </row>
    <row r="16" spans="1:11" ht="28.5" customHeight="1" x14ac:dyDescent="0.2">
      <c r="A16" s="67">
        <v>5</v>
      </c>
      <c r="B16" s="2" t="s">
        <v>892</v>
      </c>
      <c r="C16" s="3"/>
      <c r="D16" s="3"/>
      <c r="E16" s="3"/>
      <c r="F16" s="35"/>
      <c r="G16" s="133"/>
      <c r="H16" s="179"/>
      <c r="I16" s="235"/>
      <c r="J16" s="235"/>
      <c r="K16" s="35"/>
    </row>
    <row r="17" spans="1:11" ht="28.5" customHeight="1" x14ac:dyDescent="0.2">
      <c r="A17" s="67"/>
      <c r="B17" s="4" t="s">
        <v>893</v>
      </c>
      <c r="C17" s="5">
        <v>3000</v>
      </c>
      <c r="D17" s="5">
        <v>1600</v>
      </c>
      <c r="E17" s="5">
        <v>1000</v>
      </c>
      <c r="F17" s="71">
        <v>1</v>
      </c>
      <c r="G17" s="133">
        <v>1</v>
      </c>
      <c r="H17" s="179"/>
      <c r="I17" s="235"/>
      <c r="J17" s="235"/>
      <c r="K17" s="35"/>
    </row>
    <row r="18" spans="1:11" ht="28.5" customHeight="1" x14ac:dyDescent="0.2">
      <c r="A18" s="67"/>
      <c r="B18" s="4" t="s">
        <v>894</v>
      </c>
      <c r="C18" s="5">
        <v>3000</v>
      </c>
      <c r="D18" s="5">
        <v>1500</v>
      </c>
      <c r="E18" s="5">
        <v>1000</v>
      </c>
      <c r="F18" s="71">
        <v>1</v>
      </c>
      <c r="G18" s="133">
        <v>1</v>
      </c>
      <c r="H18" s="179"/>
      <c r="I18" s="235"/>
      <c r="J18" s="235"/>
      <c r="K18" s="35"/>
    </row>
    <row r="19" spans="1:11" ht="28.5" customHeight="1" x14ac:dyDescent="0.2">
      <c r="A19" s="67">
        <v>6</v>
      </c>
      <c r="B19" s="2" t="s">
        <v>29</v>
      </c>
      <c r="C19" s="3"/>
      <c r="D19" s="3"/>
      <c r="E19" s="3"/>
      <c r="F19" s="35"/>
      <c r="G19" s="133"/>
      <c r="H19" s="179"/>
      <c r="I19" s="235"/>
      <c r="J19" s="235"/>
      <c r="K19" s="35"/>
    </row>
    <row r="20" spans="1:11" ht="28.5" customHeight="1" x14ac:dyDescent="0.2">
      <c r="A20" s="67"/>
      <c r="B20" s="4" t="s">
        <v>895</v>
      </c>
      <c r="C20" s="5">
        <v>4000</v>
      </c>
      <c r="D20" s="5">
        <v>2700</v>
      </c>
      <c r="E20" s="5">
        <v>1400</v>
      </c>
      <c r="F20" s="71">
        <v>1</v>
      </c>
      <c r="G20" s="133">
        <v>1</v>
      </c>
      <c r="H20" s="238"/>
      <c r="I20" s="315"/>
      <c r="J20" s="315"/>
      <c r="K20" s="36"/>
    </row>
    <row r="21" spans="1:11" ht="28.5" customHeight="1" x14ac:dyDescent="0.2">
      <c r="A21" s="67"/>
      <c r="B21" s="4" t="s">
        <v>896</v>
      </c>
      <c r="C21" s="5">
        <v>4500</v>
      </c>
      <c r="D21" s="5">
        <v>2600</v>
      </c>
      <c r="E21" s="5">
        <v>1300</v>
      </c>
      <c r="F21" s="71">
        <v>1</v>
      </c>
      <c r="G21" s="133">
        <v>1</v>
      </c>
      <c r="H21" s="179"/>
      <c r="I21" s="235"/>
      <c r="J21" s="235"/>
      <c r="K21" s="35"/>
    </row>
    <row r="22" spans="1:11" ht="28.5" customHeight="1" x14ac:dyDescent="0.2">
      <c r="A22" s="67"/>
      <c r="B22" s="4" t="s">
        <v>897</v>
      </c>
      <c r="C22" s="5">
        <v>3500</v>
      </c>
      <c r="D22" s="5">
        <v>1900</v>
      </c>
      <c r="E22" s="5">
        <v>1000</v>
      </c>
      <c r="F22" s="71">
        <v>1</v>
      </c>
      <c r="G22" s="133">
        <v>1</v>
      </c>
      <c r="H22" s="179"/>
      <c r="I22" s="235"/>
      <c r="J22" s="235"/>
      <c r="K22" s="35"/>
    </row>
    <row r="23" spans="1:11" ht="28.5" customHeight="1" x14ac:dyDescent="0.2">
      <c r="A23" s="67"/>
      <c r="B23" s="4" t="s">
        <v>898</v>
      </c>
      <c r="C23" s="5">
        <v>3500</v>
      </c>
      <c r="D23" s="5">
        <v>1900</v>
      </c>
      <c r="E23" s="5">
        <v>1000</v>
      </c>
      <c r="F23" s="71">
        <v>1</v>
      </c>
      <c r="G23" s="133">
        <v>1</v>
      </c>
      <c r="H23" s="179"/>
      <c r="I23" s="235"/>
      <c r="J23" s="235"/>
      <c r="K23" s="35"/>
    </row>
    <row r="24" spans="1:11" ht="28.5" customHeight="1" x14ac:dyDescent="0.2">
      <c r="A24" s="67"/>
      <c r="B24" s="4" t="s">
        <v>899</v>
      </c>
      <c r="C24" s="5">
        <v>4500</v>
      </c>
      <c r="D24" s="5">
        <v>2600</v>
      </c>
      <c r="E24" s="5">
        <v>1300</v>
      </c>
      <c r="F24" s="71">
        <v>1</v>
      </c>
      <c r="G24" s="133">
        <v>1</v>
      </c>
      <c r="H24" s="179"/>
      <c r="I24" s="235"/>
      <c r="J24" s="235"/>
      <c r="K24" s="35"/>
    </row>
    <row r="25" spans="1:11" ht="28.5" customHeight="1" x14ac:dyDescent="0.2">
      <c r="A25" s="67"/>
      <c r="B25" s="4" t="s">
        <v>900</v>
      </c>
      <c r="C25" s="5">
        <v>3500</v>
      </c>
      <c r="D25" s="5">
        <v>1900</v>
      </c>
      <c r="E25" s="5">
        <v>1000</v>
      </c>
      <c r="F25" s="71">
        <v>1</v>
      </c>
      <c r="G25" s="133">
        <v>1</v>
      </c>
      <c r="H25" s="319">
        <v>6500000</v>
      </c>
      <c r="I25" s="312"/>
      <c r="J25" s="313" t="s">
        <v>2916</v>
      </c>
      <c r="K25" s="36"/>
    </row>
    <row r="26" spans="1:11" ht="28.5" customHeight="1" x14ac:dyDescent="0.2">
      <c r="A26" s="67"/>
      <c r="B26" s="4" t="s">
        <v>901</v>
      </c>
      <c r="C26" s="5">
        <v>3500</v>
      </c>
      <c r="D26" s="5">
        <v>1800</v>
      </c>
      <c r="E26" s="5">
        <v>1000</v>
      </c>
      <c r="F26" s="71">
        <v>1</v>
      </c>
      <c r="G26" s="133">
        <v>1</v>
      </c>
      <c r="H26" s="179"/>
      <c r="I26" s="235"/>
      <c r="J26" s="235"/>
      <c r="K26" s="35"/>
    </row>
    <row r="27" spans="1:11" ht="28.5" customHeight="1" x14ac:dyDescent="0.2">
      <c r="A27" s="67"/>
      <c r="B27" s="4" t="s">
        <v>902</v>
      </c>
      <c r="C27" s="5">
        <v>3500</v>
      </c>
      <c r="D27" s="5">
        <v>2100</v>
      </c>
      <c r="E27" s="5">
        <v>1200</v>
      </c>
      <c r="F27" s="71">
        <v>1</v>
      </c>
      <c r="G27" s="133">
        <v>1</v>
      </c>
      <c r="H27" s="319">
        <v>6500000</v>
      </c>
      <c r="I27" s="312"/>
      <c r="J27" s="313" t="s">
        <v>2916</v>
      </c>
      <c r="K27" s="35"/>
    </row>
    <row r="28" spans="1:11" ht="27.6" customHeight="1" x14ac:dyDescent="0.2">
      <c r="A28" s="67"/>
      <c r="B28" s="4" t="s">
        <v>903</v>
      </c>
      <c r="C28" s="5">
        <v>4000</v>
      </c>
      <c r="D28" s="5">
        <v>2100</v>
      </c>
      <c r="E28" s="5">
        <v>1100</v>
      </c>
      <c r="F28" s="71">
        <v>1</v>
      </c>
      <c r="G28" s="133">
        <v>1</v>
      </c>
      <c r="H28" s="179"/>
      <c r="I28" s="235"/>
      <c r="J28" s="235"/>
      <c r="K28" s="35"/>
    </row>
    <row r="29" spans="1:11" ht="27.6" customHeight="1" x14ac:dyDescent="0.2">
      <c r="A29" s="67"/>
      <c r="B29" s="4" t="s">
        <v>904</v>
      </c>
      <c r="C29" s="5">
        <v>3000</v>
      </c>
      <c r="D29" s="5">
        <v>1600</v>
      </c>
      <c r="E29" s="5">
        <v>1000</v>
      </c>
      <c r="F29" s="71">
        <v>1</v>
      </c>
      <c r="G29" s="133">
        <v>1</v>
      </c>
      <c r="H29" s="179"/>
      <c r="I29" s="235"/>
      <c r="J29" s="235"/>
      <c r="K29" s="35"/>
    </row>
    <row r="30" spans="1:11" ht="27.6" customHeight="1" x14ac:dyDescent="0.2">
      <c r="A30" s="67"/>
      <c r="B30" s="4" t="s">
        <v>905</v>
      </c>
      <c r="C30" s="5">
        <v>4000</v>
      </c>
      <c r="D30" s="5">
        <v>2100</v>
      </c>
      <c r="E30" s="5">
        <v>1100</v>
      </c>
      <c r="F30" s="71">
        <v>1</v>
      </c>
      <c r="G30" s="133">
        <v>1</v>
      </c>
      <c r="H30" s="179"/>
      <c r="I30" s="235"/>
      <c r="J30" s="235"/>
      <c r="K30" s="35"/>
    </row>
    <row r="31" spans="1:11" ht="27.6" customHeight="1" x14ac:dyDescent="0.2">
      <c r="A31" s="67"/>
      <c r="B31" s="4" t="s">
        <v>906</v>
      </c>
      <c r="C31" s="5">
        <v>3000</v>
      </c>
      <c r="D31" s="5">
        <v>1600</v>
      </c>
      <c r="E31" s="5">
        <v>1000</v>
      </c>
      <c r="F31" s="71">
        <v>1</v>
      </c>
      <c r="G31" s="133">
        <v>1</v>
      </c>
      <c r="H31" s="179"/>
      <c r="I31" s="235"/>
      <c r="J31" s="235"/>
      <c r="K31" s="35"/>
    </row>
    <row r="32" spans="1:11" ht="27.6" customHeight="1" x14ac:dyDescent="0.2">
      <c r="A32" s="67"/>
      <c r="B32" s="4" t="s">
        <v>907</v>
      </c>
      <c r="C32" s="5">
        <v>3300</v>
      </c>
      <c r="D32" s="5">
        <v>1700</v>
      </c>
      <c r="E32" s="5">
        <v>1000</v>
      </c>
      <c r="F32" s="71">
        <v>1</v>
      </c>
      <c r="G32" s="133">
        <v>1</v>
      </c>
      <c r="H32" s="179"/>
      <c r="I32" s="235"/>
      <c r="J32" s="235"/>
      <c r="K32" s="35"/>
    </row>
    <row r="33" spans="1:11" ht="27.6" customHeight="1" x14ac:dyDescent="0.2">
      <c r="A33" s="67"/>
      <c r="B33" s="4" t="s">
        <v>908</v>
      </c>
      <c r="C33" s="5">
        <v>3000</v>
      </c>
      <c r="D33" s="5">
        <v>1600</v>
      </c>
      <c r="E33" s="5">
        <v>1000</v>
      </c>
      <c r="F33" s="71">
        <v>1</v>
      </c>
      <c r="G33" s="133">
        <v>1</v>
      </c>
      <c r="H33" s="179"/>
      <c r="I33" s="235"/>
      <c r="J33" s="235"/>
      <c r="K33" s="35"/>
    </row>
    <row r="34" spans="1:11" ht="27.6" customHeight="1" x14ac:dyDescent="0.2">
      <c r="A34" s="67"/>
      <c r="B34" s="4" t="s">
        <v>909</v>
      </c>
      <c r="C34" s="5">
        <v>3600</v>
      </c>
      <c r="D34" s="5">
        <v>1600</v>
      </c>
      <c r="E34" s="5">
        <v>1000</v>
      </c>
      <c r="F34" s="71">
        <v>1</v>
      </c>
      <c r="G34" s="133">
        <v>1</v>
      </c>
      <c r="H34" s="179"/>
      <c r="I34" s="235"/>
      <c r="J34" s="235"/>
      <c r="K34" s="35"/>
    </row>
    <row r="35" spans="1:11" ht="27.6" customHeight="1" x14ac:dyDescent="0.2">
      <c r="A35" s="67"/>
      <c r="B35" s="4" t="s">
        <v>910</v>
      </c>
      <c r="C35" s="5">
        <v>4000</v>
      </c>
      <c r="D35" s="5">
        <v>2100</v>
      </c>
      <c r="E35" s="5">
        <v>1100</v>
      </c>
      <c r="F35" s="71">
        <v>1</v>
      </c>
      <c r="G35" s="133">
        <v>1</v>
      </c>
      <c r="H35" s="179"/>
      <c r="I35" s="235"/>
      <c r="J35" s="235"/>
      <c r="K35" s="35"/>
    </row>
    <row r="36" spans="1:11" ht="27.6" customHeight="1" x14ac:dyDescent="0.2">
      <c r="A36" s="67"/>
      <c r="B36" s="4" t="s">
        <v>911</v>
      </c>
      <c r="C36" s="5">
        <v>5700</v>
      </c>
      <c r="D36" s="5">
        <v>2900</v>
      </c>
      <c r="E36" s="5">
        <v>1500</v>
      </c>
      <c r="F36" s="71">
        <v>1</v>
      </c>
      <c r="G36" s="133">
        <v>1</v>
      </c>
      <c r="H36" s="179"/>
      <c r="I36" s="235"/>
      <c r="J36" s="235"/>
      <c r="K36" s="35"/>
    </row>
    <row r="37" spans="1:11" ht="27.6" customHeight="1" x14ac:dyDescent="0.2">
      <c r="A37" s="67"/>
      <c r="B37" s="4" t="s">
        <v>912</v>
      </c>
      <c r="C37" s="5">
        <v>4000</v>
      </c>
      <c r="D37" s="5">
        <v>2000</v>
      </c>
      <c r="E37" s="5">
        <v>1100</v>
      </c>
      <c r="F37" s="71">
        <v>1</v>
      </c>
      <c r="G37" s="133">
        <v>1</v>
      </c>
      <c r="H37" s="179"/>
      <c r="I37" s="235"/>
      <c r="J37" s="235"/>
      <c r="K37" s="35"/>
    </row>
    <row r="38" spans="1:11" ht="27.6" customHeight="1" x14ac:dyDescent="0.2">
      <c r="A38" s="67"/>
      <c r="B38" s="4" t="s">
        <v>913</v>
      </c>
      <c r="C38" s="5">
        <v>7100</v>
      </c>
      <c r="D38" s="5">
        <v>4100</v>
      </c>
      <c r="E38" s="5">
        <v>2100</v>
      </c>
      <c r="F38" s="71">
        <v>1</v>
      </c>
      <c r="G38" s="133">
        <v>1</v>
      </c>
      <c r="H38" s="179"/>
      <c r="I38" s="235"/>
      <c r="J38" s="235"/>
      <c r="K38" s="35"/>
    </row>
    <row r="39" spans="1:11" ht="27.6" customHeight="1" x14ac:dyDescent="0.2">
      <c r="A39" s="67"/>
      <c r="B39" s="4" t="s">
        <v>914</v>
      </c>
      <c r="C39" s="5">
        <v>3100</v>
      </c>
      <c r="D39" s="5">
        <v>1700</v>
      </c>
      <c r="E39" s="5">
        <v>1000</v>
      </c>
      <c r="F39" s="71">
        <v>1</v>
      </c>
      <c r="G39" s="133">
        <v>1</v>
      </c>
      <c r="H39" s="179"/>
      <c r="I39" s="235"/>
      <c r="J39" s="235"/>
      <c r="K39" s="35"/>
    </row>
    <row r="40" spans="1:11" ht="30" customHeight="1" x14ac:dyDescent="0.25">
      <c r="A40" s="67"/>
      <c r="B40" s="4" t="s">
        <v>915</v>
      </c>
      <c r="C40" s="5">
        <v>5100</v>
      </c>
      <c r="D40" s="5">
        <v>3100</v>
      </c>
      <c r="E40" s="5">
        <v>1600</v>
      </c>
      <c r="F40" s="71">
        <v>1</v>
      </c>
      <c r="G40" s="133">
        <v>1</v>
      </c>
      <c r="H40" s="318"/>
      <c r="I40" s="316"/>
      <c r="J40" s="316"/>
      <c r="K40" s="41"/>
    </row>
    <row r="41" spans="1:11" ht="30" customHeight="1" x14ac:dyDescent="0.2">
      <c r="A41" s="67"/>
      <c r="B41" s="4" t="s">
        <v>916</v>
      </c>
      <c r="C41" s="5">
        <v>5500</v>
      </c>
      <c r="D41" s="5">
        <v>2900</v>
      </c>
      <c r="E41" s="5">
        <v>1300</v>
      </c>
      <c r="F41" s="71">
        <v>1</v>
      </c>
      <c r="G41" s="133">
        <v>1</v>
      </c>
      <c r="H41" s="319">
        <f>6700/C41</f>
        <v>1.2181818181818183</v>
      </c>
      <c r="I41" s="312"/>
      <c r="J41" s="313" t="s">
        <v>2916</v>
      </c>
      <c r="K41" s="41"/>
    </row>
    <row r="42" spans="1:11" ht="30" customHeight="1" x14ac:dyDescent="0.25">
      <c r="A42" s="67"/>
      <c r="B42" s="4" t="s">
        <v>917</v>
      </c>
      <c r="C42" s="5">
        <v>5700</v>
      </c>
      <c r="D42" s="5">
        <v>2900</v>
      </c>
      <c r="E42" s="5">
        <v>1500</v>
      </c>
      <c r="F42" s="71">
        <v>1</v>
      </c>
      <c r="G42" s="133">
        <v>1</v>
      </c>
      <c r="H42" s="318"/>
      <c r="I42" s="316"/>
      <c r="J42" s="316"/>
      <c r="K42" s="41"/>
    </row>
    <row r="43" spans="1:11" ht="30" customHeight="1" x14ac:dyDescent="0.25">
      <c r="A43" s="67"/>
      <c r="B43" s="4" t="s">
        <v>918</v>
      </c>
      <c r="C43" s="5">
        <v>3100</v>
      </c>
      <c r="D43" s="5">
        <v>1600</v>
      </c>
      <c r="E43" s="5">
        <v>1000</v>
      </c>
      <c r="F43" s="71">
        <v>1</v>
      </c>
      <c r="G43" s="133">
        <v>1</v>
      </c>
      <c r="H43" s="318"/>
      <c r="I43" s="316"/>
      <c r="J43" s="316"/>
      <c r="K43" s="41"/>
    </row>
    <row r="44" spans="1:11" ht="30" customHeight="1" x14ac:dyDescent="0.25">
      <c r="A44" s="67"/>
      <c r="B44" s="4" t="s">
        <v>919</v>
      </c>
      <c r="C44" s="5">
        <v>4400</v>
      </c>
      <c r="D44" s="5">
        <v>2300</v>
      </c>
      <c r="E44" s="5">
        <v>1200</v>
      </c>
      <c r="F44" s="71">
        <v>1</v>
      </c>
      <c r="G44" s="133">
        <v>1</v>
      </c>
      <c r="H44" s="318"/>
      <c r="I44" s="316"/>
      <c r="J44" s="316"/>
      <c r="K44" s="41"/>
    </row>
    <row r="45" spans="1:11" ht="30" customHeight="1" x14ac:dyDescent="0.25">
      <c r="A45" s="67"/>
      <c r="B45" s="4" t="s">
        <v>920</v>
      </c>
      <c r="C45" s="5">
        <v>5400</v>
      </c>
      <c r="D45" s="5">
        <v>2700</v>
      </c>
      <c r="E45" s="5">
        <v>1400</v>
      </c>
      <c r="F45" s="71">
        <v>1</v>
      </c>
      <c r="G45" s="133">
        <v>1</v>
      </c>
      <c r="H45" s="318"/>
      <c r="I45" s="316"/>
      <c r="J45" s="316"/>
      <c r="K45" s="41"/>
    </row>
    <row r="46" spans="1:11" ht="30" customHeight="1" x14ac:dyDescent="0.2">
      <c r="A46" s="67"/>
      <c r="B46" s="4" t="s">
        <v>921</v>
      </c>
      <c r="C46" s="5">
        <v>4000</v>
      </c>
      <c r="D46" s="5">
        <v>2000</v>
      </c>
      <c r="E46" s="5">
        <v>1100</v>
      </c>
      <c r="F46" s="71">
        <v>1</v>
      </c>
      <c r="G46" s="133">
        <v>1</v>
      </c>
      <c r="H46" s="319">
        <f>7600/C46</f>
        <v>1.9</v>
      </c>
      <c r="I46" s="312"/>
      <c r="J46" s="412" t="s">
        <v>2916</v>
      </c>
      <c r="K46" s="41"/>
    </row>
    <row r="47" spans="1:11" ht="45" customHeight="1" x14ac:dyDescent="0.2">
      <c r="A47" s="67"/>
      <c r="B47" s="4" t="s">
        <v>922</v>
      </c>
      <c r="C47" s="5">
        <v>3100</v>
      </c>
      <c r="D47" s="5">
        <v>1600</v>
      </c>
      <c r="E47" s="5">
        <v>1000</v>
      </c>
      <c r="F47" s="71">
        <v>1</v>
      </c>
      <c r="G47" s="133">
        <v>1</v>
      </c>
      <c r="H47" s="319">
        <f>6500/C47</f>
        <v>2.096774193548387</v>
      </c>
      <c r="I47" s="312"/>
      <c r="J47" s="413"/>
      <c r="K47" s="41"/>
    </row>
    <row r="48" spans="1:11" ht="27.6" customHeight="1" x14ac:dyDescent="0.25">
      <c r="A48" s="67">
        <v>7</v>
      </c>
      <c r="B48" s="2" t="s">
        <v>923</v>
      </c>
      <c r="C48" s="3"/>
      <c r="D48" s="3"/>
      <c r="E48" s="3"/>
      <c r="F48" s="41"/>
      <c r="G48" s="145"/>
      <c r="H48" s="318"/>
      <c r="I48" s="316"/>
      <c r="J48" s="316"/>
      <c r="K48" s="41"/>
    </row>
    <row r="49" spans="1:11" ht="27.6" customHeight="1" x14ac:dyDescent="0.25">
      <c r="A49" s="67"/>
      <c r="B49" s="4" t="s">
        <v>49</v>
      </c>
      <c r="C49" s="5">
        <v>7500</v>
      </c>
      <c r="D49" s="5">
        <v>3750</v>
      </c>
      <c r="E49" s="3"/>
      <c r="F49" s="71">
        <v>1</v>
      </c>
      <c r="G49" s="133">
        <v>1</v>
      </c>
      <c r="H49" s="318"/>
      <c r="I49" s="316"/>
      <c r="J49" s="316"/>
      <c r="K49" s="41"/>
    </row>
    <row r="50" spans="1:11" ht="27.6" customHeight="1" x14ac:dyDescent="0.25">
      <c r="A50" s="67"/>
      <c r="B50" s="4" t="s">
        <v>56</v>
      </c>
      <c r="C50" s="5">
        <v>4500</v>
      </c>
      <c r="D50" s="5">
        <v>2250</v>
      </c>
      <c r="E50" s="3"/>
      <c r="F50" s="71">
        <v>1</v>
      </c>
      <c r="G50" s="133">
        <v>1</v>
      </c>
      <c r="H50" s="318"/>
      <c r="I50" s="316"/>
      <c r="J50" s="316"/>
      <c r="K50" s="41"/>
    </row>
    <row r="51" spans="1:11" ht="27.6" customHeight="1" x14ac:dyDescent="0.25">
      <c r="A51" s="68">
        <v>8</v>
      </c>
      <c r="B51" s="2" t="s">
        <v>924</v>
      </c>
      <c r="C51" s="5">
        <v>5500</v>
      </c>
      <c r="D51" s="5">
        <v>2750</v>
      </c>
      <c r="E51" s="3"/>
      <c r="F51" s="71">
        <v>1</v>
      </c>
      <c r="G51" s="133">
        <v>1</v>
      </c>
      <c r="H51" s="318"/>
      <c r="I51" s="316"/>
      <c r="J51" s="316"/>
      <c r="K51" s="41"/>
    </row>
    <row r="52" spans="1:11" ht="27.6" customHeight="1" x14ac:dyDescent="0.25">
      <c r="A52" s="68">
        <v>9</v>
      </c>
      <c r="B52" s="2" t="s">
        <v>925</v>
      </c>
      <c r="C52" s="3"/>
      <c r="D52" s="3"/>
      <c r="E52" s="3"/>
      <c r="F52" s="41"/>
      <c r="G52" s="145"/>
      <c r="H52" s="318"/>
      <c r="I52" s="316"/>
      <c r="J52" s="316"/>
      <c r="K52" s="41"/>
    </row>
    <row r="53" spans="1:11" ht="27.6" customHeight="1" x14ac:dyDescent="0.25">
      <c r="A53" s="68"/>
      <c r="B53" s="4" t="s">
        <v>926</v>
      </c>
      <c r="C53" s="5">
        <v>6500</v>
      </c>
      <c r="D53" s="3"/>
      <c r="E53" s="3"/>
      <c r="F53" s="71">
        <v>1</v>
      </c>
      <c r="G53" s="133">
        <v>1</v>
      </c>
      <c r="H53" s="318"/>
      <c r="I53" s="316"/>
      <c r="J53" s="316"/>
      <c r="K53" s="41"/>
    </row>
    <row r="54" spans="1:11" ht="27.6" customHeight="1" x14ac:dyDescent="0.25">
      <c r="A54" s="68"/>
      <c r="B54" s="4" t="s">
        <v>927</v>
      </c>
      <c r="C54" s="5">
        <v>5500</v>
      </c>
      <c r="D54" s="3"/>
      <c r="E54" s="3"/>
      <c r="F54" s="71">
        <v>1</v>
      </c>
      <c r="G54" s="133">
        <v>1</v>
      </c>
      <c r="H54" s="318"/>
      <c r="I54" s="316"/>
      <c r="J54" s="316"/>
      <c r="K54" s="41"/>
    </row>
    <row r="55" spans="1:11" ht="27.6" customHeight="1" x14ac:dyDescent="0.25">
      <c r="A55" s="68"/>
      <c r="B55" s="4" t="s">
        <v>928</v>
      </c>
      <c r="C55" s="5">
        <v>3500</v>
      </c>
      <c r="D55" s="3"/>
      <c r="E55" s="3"/>
      <c r="F55" s="71">
        <v>1</v>
      </c>
      <c r="G55" s="133">
        <v>1</v>
      </c>
      <c r="H55" s="318"/>
      <c r="I55" s="316"/>
      <c r="J55" s="316"/>
      <c r="K55" s="41"/>
    </row>
    <row r="56" spans="1:11" ht="27.6" customHeight="1" x14ac:dyDescent="0.25">
      <c r="A56" s="68">
        <v>10</v>
      </c>
      <c r="B56" s="2" t="s">
        <v>929</v>
      </c>
      <c r="C56" s="3"/>
      <c r="D56" s="3"/>
      <c r="E56" s="3"/>
      <c r="F56" s="41"/>
      <c r="G56" s="145"/>
      <c r="H56" s="318"/>
      <c r="I56" s="316"/>
      <c r="J56" s="316"/>
      <c r="K56" s="41"/>
    </row>
    <row r="57" spans="1:11" ht="27.6" customHeight="1" x14ac:dyDescent="0.25">
      <c r="A57" s="68"/>
      <c r="B57" s="4" t="s">
        <v>49</v>
      </c>
      <c r="C57" s="5">
        <v>9000</v>
      </c>
      <c r="D57" s="3"/>
      <c r="E57" s="3"/>
      <c r="F57" s="71">
        <v>1</v>
      </c>
      <c r="G57" s="133">
        <v>1</v>
      </c>
      <c r="H57" s="318"/>
      <c r="I57" s="316"/>
      <c r="J57" s="316"/>
      <c r="K57" s="41"/>
    </row>
    <row r="58" spans="1:11" ht="27.6" customHeight="1" x14ac:dyDescent="0.25">
      <c r="A58" s="68"/>
      <c r="B58" s="4" t="s">
        <v>56</v>
      </c>
      <c r="C58" s="5">
        <v>4400</v>
      </c>
      <c r="D58" s="3"/>
      <c r="E58" s="3"/>
      <c r="F58" s="71">
        <v>1</v>
      </c>
      <c r="G58" s="133">
        <v>1</v>
      </c>
      <c r="H58" s="318"/>
      <c r="I58" s="316"/>
      <c r="J58" s="316"/>
      <c r="K58" s="41"/>
    </row>
    <row r="59" spans="1:11" ht="27.6" customHeight="1" x14ac:dyDescent="0.25">
      <c r="A59" s="67">
        <v>11</v>
      </c>
      <c r="B59" s="2" t="s">
        <v>930</v>
      </c>
      <c r="C59" s="5">
        <v>9000</v>
      </c>
      <c r="D59" s="5">
        <v>4500</v>
      </c>
      <c r="E59" s="3"/>
      <c r="F59" s="71">
        <v>1</v>
      </c>
      <c r="G59" s="133">
        <v>1</v>
      </c>
      <c r="H59" s="318"/>
      <c r="I59" s="316"/>
      <c r="J59" s="316"/>
      <c r="K59" s="41"/>
    </row>
    <row r="60" spans="1:11" ht="27.6" customHeight="1" x14ac:dyDescent="0.25">
      <c r="A60" s="67">
        <v>12</v>
      </c>
      <c r="B60" s="2" t="s">
        <v>931</v>
      </c>
      <c r="C60" s="5">
        <v>5500</v>
      </c>
      <c r="D60" s="5">
        <v>2750</v>
      </c>
      <c r="E60" s="3"/>
      <c r="F60" s="71">
        <v>1</v>
      </c>
      <c r="G60" s="133">
        <v>1</v>
      </c>
      <c r="H60" s="318"/>
      <c r="I60" s="316"/>
      <c r="J60" s="316"/>
      <c r="K60" s="41"/>
    </row>
    <row r="61" spans="1:11" ht="27.6" customHeight="1" x14ac:dyDescent="0.25">
      <c r="A61" s="67">
        <v>13</v>
      </c>
      <c r="B61" s="2" t="s">
        <v>932</v>
      </c>
      <c r="C61" s="5">
        <v>3000</v>
      </c>
      <c r="D61" s="5">
        <v>1500</v>
      </c>
      <c r="E61" s="18">
        <v>800</v>
      </c>
      <c r="F61" s="71">
        <v>1</v>
      </c>
      <c r="G61" s="133">
        <v>1</v>
      </c>
      <c r="H61" s="318"/>
      <c r="I61" s="316"/>
      <c r="J61" s="316"/>
      <c r="K61" s="41"/>
    </row>
    <row r="62" spans="1:11" ht="27.6" customHeight="1" x14ac:dyDescent="0.25">
      <c r="A62" s="67">
        <v>14</v>
      </c>
      <c r="B62" s="2" t="s">
        <v>933</v>
      </c>
      <c r="C62" s="5">
        <v>5000</v>
      </c>
      <c r="D62" s="5">
        <v>2500</v>
      </c>
      <c r="E62" s="5">
        <v>1250</v>
      </c>
      <c r="F62" s="71">
        <v>1</v>
      </c>
      <c r="G62" s="133">
        <v>1</v>
      </c>
      <c r="H62" s="318"/>
      <c r="I62" s="316"/>
      <c r="J62" s="316"/>
      <c r="K62" s="41"/>
    </row>
    <row r="63" spans="1:11" ht="27.6" customHeight="1" x14ac:dyDescent="0.25">
      <c r="A63" s="67">
        <v>15</v>
      </c>
      <c r="B63" s="2" t="s">
        <v>934</v>
      </c>
      <c r="C63" s="3"/>
      <c r="D63" s="3"/>
      <c r="E63" s="3"/>
      <c r="F63" s="41"/>
      <c r="G63" s="145"/>
      <c r="H63" s="318"/>
      <c r="I63" s="316"/>
      <c r="J63" s="316"/>
      <c r="K63" s="41"/>
    </row>
    <row r="64" spans="1:11" ht="27.6" customHeight="1" x14ac:dyDescent="0.25">
      <c r="A64" s="67"/>
      <c r="B64" s="4" t="s">
        <v>935</v>
      </c>
      <c r="C64" s="5">
        <v>4000</v>
      </c>
      <c r="D64" s="5">
        <v>2000</v>
      </c>
      <c r="E64" s="3"/>
      <c r="F64" s="71">
        <v>1</v>
      </c>
      <c r="G64" s="133">
        <v>1</v>
      </c>
      <c r="H64" s="318"/>
      <c r="I64" s="316"/>
      <c r="J64" s="316"/>
      <c r="K64" s="41"/>
    </row>
    <row r="65" spans="1:11" ht="27.6" customHeight="1" x14ac:dyDescent="0.25">
      <c r="A65" s="67"/>
      <c r="B65" s="4" t="s">
        <v>49</v>
      </c>
      <c r="C65" s="5">
        <v>3000</v>
      </c>
      <c r="D65" s="5">
        <v>1500</v>
      </c>
      <c r="E65" s="3"/>
      <c r="F65" s="71">
        <v>1</v>
      </c>
      <c r="G65" s="133">
        <v>1</v>
      </c>
      <c r="H65" s="318"/>
      <c r="I65" s="316"/>
      <c r="J65" s="316"/>
      <c r="K65" s="41"/>
    </row>
    <row r="66" spans="1:11" ht="27.6" customHeight="1" x14ac:dyDescent="0.25">
      <c r="A66" s="67">
        <v>16</v>
      </c>
      <c r="B66" s="2" t="s">
        <v>936</v>
      </c>
      <c r="C66" s="3"/>
      <c r="D66" s="3"/>
      <c r="E66" s="3"/>
      <c r="F66" s="41"/>
      <c r="G66" s="145"/>
      <c r="H66" s="318"/>
      <c r="I66" s="316"/>
      <c r="J66" s="316"/>
      <c r="K66" s="41"/>
    </row>
    <row r="67" spans="1:11" ht="27.6" customHeight="1" x14ac:dyDescent="0.25">
      <c r="A67" s="67"/>
      <c r="B67" s="4" t="s">
        <v>937</v>
      </c>
      <c r="C67" s="5">
        <v>5000</v>
      </c>
      <c r="D67" s="5">
        <v>2500</v>
      </c>
      <c r="E67" s="3"/>
      <c r="F67" s="71">
        <v>1</v>
      </c>
      <c r="G67" s="133">
        <v>1</v>
      </c>
      <c r="H67" s="318"/>
      <c r="I67" s="316"/>
      <c r="J67" s="316"/>
      <c r="K67" s="41"/>
    </row>
    <row r="68" spans="1:11" ht="27.6" customHeight="1" x14ac:dyDescent="0.25">
      <c r="A68" s="67"/>
      <c r="B68" s="4" t="s">
        <v>560</v>
      </c>
      <c r="C68" s="5">
        <v>4000</v>
      </c>
      <c r="D68" s="5">
        <v>2000</v>
      </c>
      <c r="E68" s="3"/>
      <c r="F68" s="71">
        <v>1</v>
      </c>
      <c r="G68" s="133">
        <v>1</v>
      </c>
      <c r="H68" s="318"/>
      <c r="I68" s="316"/>
      <c r="J68" s="316"/>
      <c r="K68" s="41"/>
    </row>
    <row r="69" spans="1:11" ht="27.6" customHeight="1" x14ac:dyDescent="0.25">
      <c r="A69" s="67"/>
      <c r="B69" s="4" t="s">
        <v>938</v>
      </c>
      <c r="C69" s="5">
        <v>4000</v>
      </c>
      <c r="D69" s="5">
        <v>2000</v>
      </c>
      <c r="E69" s="3"/>
      <c r="F69" s="71">
        <v>1</v>
      </c>
      <c r="G69" s="133">
        <v>1</v>
      </c>
      <c r="H69" s="318"/>
      <c r="I69" s="316"/>
      <c r="J69" s="316"/>
      <c r="K69" s="41"/>
    </row>
    <row r="70" spans="1:11" ht="30" customHeight="1" x14ac:dyDescent="0.25">
      <c r="A70" s="67">
        <v>17</v>
      </c>
      <c r="B70" s="2" t="s">
        <v>77</v>
      </c>
      <c r="C70" s="3"/>
      <c r="D70" s="3"/>
      <c r="E70" s="3"/>
      <c r="F70" s="41"/>
      <c r="G70" s="145"/>
      <c r="H70" s="318"/>
      <c r="I70" s="316"/>
      <c r="J70" s="316"/>
      <c r="K70" s="41"/>
    </row>
    <row r="71" spans="1:11" ht="30" customHeight="1" x14ac:dyDescent="0.25">
      <c r="A71" s="2"/>
      <c r="B71" s="4" t="s">
        <v>194</v>
      </c>
      <c r="C71" s="5">
        <v>2500</v>
      </c>
      <c r="D71" s="3"/>
      <c r="E71" s="3"/>
      <c r="F71" s="71">
        <v>1</v>
      </c>
      <c r="G71" s="133">
        <v>1</v>
      </c>
      <c r="H71" s="318"/>
      <c r="I71" s="316"/>
      <c r="J71" s="316"/>
      <c r="K71" s="41"/>
    </row>
    <row r="72" spans="1:11" ht="30" customHeight="1" x14ac:dyDescent="0.2">
      <c r="A72" s="2"/>
      <c r="B72" s="4" t="s">
        <v>939</v>
      </c>
      <c r="C72" s="5">
        <v>1300</v>
      </c>
      <c r="D72" s="3"/>
      <c r="E72" s="3"/>
      <c r="F72" s="71">
        <v>1</v>
      </c>
      <c r="G72" s="133">
        <v>1</v>
      </c>
      <c r="H72" s="319">
        <f>4000/C72</f>
        <v>3.0769230769230771</v>
      </c>
      <c r="I72" s="312"/>
      <c r="J72" s="412" t="s">
        <v>2916</v>
      </c>
      <c r="K72" s="41"/>
    </row>
    <row r="73" spans="1:11" ht="30" customHeight="1" x14ac:dyDescent="0.25">
      <c r="A73" s="2"/>
      <c r="B73" s="4" t="s">
        <v>196</v>
      </c>
      <c r="C73" s="18">
        <v>800</v>
      </c>
      <c r="D73" s="3"/>
      <c r="E73" s="3"/>
      <c r="F73" s="71">
        <v>1</v>
      </c>
      <c r="G73" s="133">
        <v>1</v>
      </c>
      <c r="H73" s="318"/>
      <c r="I73" s="316"/>
      <c r="J73" s="413"/>
      <c r="K73" s="41"/>
    </row>
  </sheetData>
  <autoFilter ref="A3:K3" xr:uid="{00000000-0009-0000-0000-000020000000}"/>
  <mergeCells count="11">
    <mergeCell ref="K2:K3"/>
    <mergeCell ref="J46:J47"/>
    <mergeCell ref="J72:J7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L68"/>
  <sheetViews>
    <sheetView tabSelected="1" topLeftCell="A49" zoomScale="70" zoomScaleNormal="70" workbookViewId="0">
      <selection activeCell="T10" sqref="T10"/>
    </sheetView>
  </sheetViews>
  <sheetFormatPr defaultRowHeight="14.25" x14ac:dyDescent="0.2"/>
  <cols>
    <col min="2" max="2" width="52.125" customWidth="1"/>
    <col min="3" max="5" width="10.125" hidden="1" customWidth="1"/>
    <col min="6" max="6" width="17.125" style="28" hidden="1" customWidth="1"/>
    <col min="7" max="7" width="17.125" style="134" customWidth="1"/>
    <col min="8" max="10" width="17.125" style="28" hidden="1" customWidth="1"/>
    <col min="11" max="11" width="12.25" style="28" hidden="1" customWidth="1"/>
  </cols>
  <sheetData>
    <row r="1" spans="1:11" ht="27" customHeight="1" x14ac:dyDescent="0.2">
      <c r="A1" s="11" t="s">
        <v>826</v>
      </c>
      <c r="F1" s="73"/>
      <c r="G1" s="141"/>
      <c r="H1" s="73"/>
      <c r="I1" s="73"/>
      <c r="J1" s="73"/>
      <c r="K1" s="105"/>
    </row>
    <row r="2" spans="1:11" ht="32.450000000000003" customHeight="1" x14ac:dyDescent="0.2">
      <c r="A2" s="393" t="s">
        <v>0</v>
      </c>
      <c r="B2" s="393" t="s">
        <v>1</v>
      </c>
      <c r="C2" s="349" t="s">
        <v>2846</v>
      </c>
      <c r="D2" s="349"/>
      <c r="E2" s="349"/>
      <c r="F2" s="349" t="s">
        <v>2839</v>
      </c>
      <c r="G2" s="351" t="s">
        <v>2843</v>
      </c>
      <c r="H2" s="349" t="s">
        <v>2851</v>
      </c>
      <c r="I2" s="349" t="s">
        <v>2840</v>
      </c>
      <c r="J2" s="350" t="s">
        <v>2841</v>
      </c>
      <c r="K2" s="349" t="s">
        <v>2850</v>
      </c>
    </row>
    <row r="3" spans="1:11" ht="26.45" customHeight="1" x14ac:dyDescent="0.2">
      <c r="A3" s="393"/>
      <c r="B3" s="393"/>
      <c r="C3" s="67" t="s">
        <v>3</v>
      </c>
      <c r="D3" s="67" t="s">
        <v>4</v>
      </c>
      <c r="E3" s="67" t="s">
        <v>5</v>
      </c>
      <c r="F3" s="349"/>
      <c r="G3" s="351"/>
      <c r="H3" s="349"/>
      <c r="I3" s="349"/>
      <c r="J3" s="350"/>
      <c r="K3" s="349"/>
    </row>
    <row r="4" spans="1:11" ht="26.45" customHeight="1" x14ac:dyDescent="0.2">
      <c r="A4" s="67">
        <v>1</v>
      </c>
      <c r="B4" s="2" t="s">
        <v>827</v>
      </c>
      <c r="C4" s="3"/>
      <c r="D4" s="3"/>
      <c r="E4" s="3"/>
      <c r="F4" s="36"/>
      <c r="G4" s="136"/>
      <c r="H4" s="321"/>
      <c r="I4" s="36"/>
      <c r="J4" s="36"/>
      <c r="K4" s="324"/>
    </row>
    <row r="5" spans="1:11" ht="26.45" customHeight="1" x14ac:dyDescent="0.2">
      <c r="A5" s="67"/>
      <c r="B5" s="4" t="s">
        <v>828</v>
      </c>
      <c r="C5" s="5">
        <v>13000</v>
      </c>
      <c r="D5" s="5">
        <v>7100</v>
      </c>
      <c r="E5" s="5">
        <v>3600</v>
      </c>
      <c r="F5" s="71">
        <v>1</v>
      </c>
      <c r="G5" s="133">
        <v>1.1000000000000001</v>
      </c>
      <c r="H5" s="322"/>
      <c r="I5" s="35"/>
      <c r="J5" s="35"/>
      <c r="K5" s="325"/>
    </row>
    <row r="6" spans="1:11" ht="26.45" customHeight="1" x14ac:dyDescent="0.2">
      <c r="A6" s="67"/>
      <c r="B6" s="4" t="s">
        <v>829</v>
      </c>
      <c r="C6" s="5">
        <v>9000</v>
      </c>
      <c r="D6" s="5">
        <v>5000</v>
      </c>
      <c r="E6" s="5">
        <v>2500</v>
      </c>
      <c r="F6" s="71">
        <v>1</v>
      </c>
      <c r="G6" s="133">
        <v>1.1000000000000001</v>
      </c>
      <c r="H6" s="323"/>
      <c r="I6" s="36"/>
      <c r="J6" s="36"/>
      <c r="K6" s="326"/>
    </row>
    <row r="7" spans="1:11" ht="26.45" customHeight="1" x14ac:dyDescent="0.2">
      <c r="A7" s="67"/>
      <c r="B7" s="4" t="s">
        <v>830</v>
      </c>
      <c r="C7" s="5">
        <v>8000</v>
      </c>
      <c r="D7" s="5">
        <v>4600</v>
      </c>
      <c r="E7" s="5">
        <v>2300</v>
      </c>
      <c r="F7" s="71">
        <v>1.25</v>
      </c>
      <c r="G7" s="133">
        <v>1.2</v>
      </c>
      <c r="H7" s="323">
        <v>16000</v>
      </c>
      <c r="I7" s="35"/>
      <c r="J7" s="35"/>
      <c r="K7" s="326">
        <v>16000</v>
      </c>
    </row>
    <row r="8" spans="1:11" ht="26.45" customHeight="1" x14ac:dyDescent="0.2">
      <c r="A8" s="67">
        <v>2</v>
      </c>
      <c r="B8" s="2" t="s">
        <v>831</v>
      </c>
      <c r="C8" s="3"/>
      <c r="D8" s="3"/>
      <c r="E8" s="3"/>
      <c r="F8" s="71"/>
      <c r="G8" s="133"/>
      <c r="H8" s="321"/>
      <c r="I8" s="35"/>
      <c r="J8" s="35"/>
      <c r="K8" s="324"/>
    </row>
    <row r="9" spans="1:11" ht="26.45" customHeight="1" x14ac:dyDescent="0.2">
      <c r="A9" s="67"/>
      <c r="B9" s="4" t="s">
        <v>832</v>
      </c>
      <c r="C9" s="5">
        <v>4000</v>
      </c>
      <c r="D9" s="5">
        <v>2000</v>
      </c>
      <c r="E9" s="5">
        <v>1000</v>
      </c>
      <c r="F9" s="71">
        <v>1</v>
      </c>
      <c r="G9" s="133">
        <v>1</v>
      </c>
      <c r="H9" s="322">
        <v>4000</v>
      </c>
      <c r="I9" s="36"/>
      <c r="J9" s="36"/>
      <c r="K9" s="325">
        <v>4000</v>
      </c>
    </row>
    <row r="10" spans="1:11" ht="26.45" customHeight="1" x14ac:dyDescent="0.2">
      <c r="A10" s="67"/>
      <c r="B10" s="4" t="s">
        <v>833</v>
      </c>
      <c r="C10" s="5">
        <v>4500</v>
      </c>
      <c r="D10" s="5">
        <v>2500</v>
      </c>
      <c r="E10" s="5">
        <v>1000</v>
      </c>
      <c r="F10" s="71">
        <v>1</v>
      </c>
      <c r="G10" s="133">
        <v>1</v>
      </c>
      <c r="H10" s="322"/>
      <c r="I10" s="35"/>
      <c r="J10" s="35"/>
      <c r="K10" s="325"/>
    </row>
    <row r="11" spans="1:11" ht="26.45" customHeight="1" x14ac:dyDescent="0.2">
      <c r="A11" s="67"/>
      <c r="B11" s="4" t="s">
        <v>834</v>
      </c>
      <c r="C11" s="5">
        <v>8000</v>
      </c>
      <c r="D11" s="5">
        <v>4000</v>
      </c>
      <c r="E11" s="5">
        <v>2000</v>
      </c>
      <c r="F11" s="71">
        <v>1</v>
      </c>
      <c r="G11" s="133">
        <v>1</v>
      </c>
      <c r="H11" s="322"/>
      <c r="I11" s="35"/>
      <c r="J11" s="35"/>
      <c r="K11" s="325"/>
    </row>
    <row r="12" spans="1:11" ht="39" customHeight="1" x14ac:dyDescent="0.2">
      <c r="A12" s="67"/>
      <c r="B12" s="4" t="s">
        <v>835</v>
      </c>
      <c r="C12" s="5">
        <v>9000</v>
      </c>
      <c r="D12" s="5">
        <v>4500</v>
      </c>
      <c r="E12" s="5">
        <v>2300</v>
      </c>
      <c r="F12" s="71">
        <v>1</v>
      </c>
      <c r="G12" s="133">
        <v>1</v>
      </c>
      <c r="H12" s="322">
        <v>17000</v>
      </c>
      <c r="I12" s="35"/>
      <c r="J12" s="35"/>
      <c r="K12" s="325">
        <v>17000</v>
      </c>
    </row>
    <row r="13" spans="1:11" ht="26.45" customHeight="1" x14ac:dyDescent="0.2">
      <c r="A13" s="67"/>
      <c r="B13" s="4" t="s">
        <v>836</v>
      </c>
      <c r="C13" s="5">
        <v>13000</v>
      </c>
      <c r="D13" s="5">
        <v>7600</v>
      </c>
      <c r="E13" s="5">
        <v>3800</v>
      </c>
      <c r="F13" s="71">
        <v>1</v>
      </c>
      <c r="G13" s="133">
        <v>1</v>
      </c>
      <c r="H13" s="322"/>
      <c r="I13" s="35"/>
      <c r="J13" s="35"/>
      <c r="K13" s="325"/>
    </row>
    <row r="14" spans="1:11" ht="26.45" customHeight="1" x14ac:dyDescent="0.2">
      <c r="A14" s="2"/>
      <c r="B14" s="4" t="s">
        <v>837</v>
      </c>
      <c r="C14" s="5">
        <v>12000</v>
      </c>
      <c r="D14" s="5">
        <v>6500</v>
      </c>
      <c r="E14" s="5">
        <v>3300</v>
      </c>
      <c r="F14" s="71">
        <v>1</v>
      </c>
      <c r="G14" s="133">
        <v>1</v>
      </c>
      <c r="H14" s="322"/>
      <c r="I14" s="36"/>
      <c r="J14" s="36"/>
      <c r="K14" s="325"/>
    </row>
    <row r="15" spans="1:11" ht="39" customHeight="1" x14ac:dyDescent="0.2">
      <c r="A15" s="67"/>
      <c r="B15" s="4" t="s">
        <v>838</v>
      </c>
      <c r="C15" s="5">
        <v>10000</v>
      </c>
      <c r="D15" s="5">
        <v>4500</v>
      </c>
      <c r="E15" s="5">
        <v>2300</v>
      </c>
      <c r="F15" s="71">
        <v>1</v>
      </c>
      <c r="G15" s="133">
        <v>1</v>
      </c>
      <c r="H15" s="322"/>
      <c r="I15" s="35"/>
      <c r="J15" s="35"/>
      <c r="K15" s="325"/>
    </row>
    <row r="16" spans="1:11" ht="26.45" customHeight="1" x14ac:dyDescent="0.2">
      <c r="A16" s="67"/>
      <c r="B16" s="4" t="s">
        <v>839</v>
      </c>
      <c r="C16" s="5">
        <v>11000</v>
      </c>
      <c r="D16" s="5">
        <v>5000</v>
      </c>
      <c r="E16" s="5">
        <v>2500</v>
      </c>
      <c r="F16" s="71">
        <v>1</v>
      </c>
      <c r="G16" s="133">
        <v>1</v>
      </c>
      <c r="H16" s="323">
        <v>25000</v>
      </c>
      <c r="I16" s="35"/>
      <c r="J16" s="35"/>
      <c r="K16" s="326">
        <v>25000</v>
      </c>
    </row>
    <row r="17" spans="1:11" ht="26.45" customHeight="1" x14ac:dyDescent="0.2">
      <c r="A17" s="67">
        <v>3</v>
      </c>
      <c r="B17" s="2" t="s">
        <v>840</v>
      </c>
      <c r="C17" s="5">
        <v>10000</v>
      </c>
      <c r="D17" s="5">
        <v>5000</v>
      </c>
      <c r="E17" s="5">
        <v>2500</v>
      </c>
      <c r="F17" s="71">
        <v>1</v>
      </c>
      <c r="G17" s="133">
        <v>1</v>
      </c>
      <c r="H17" s="322"/>
      <c r="I17" s="35"/>
      <c r="J17" s="35"/>
      <c r="K17" s="325"/>
    </row>
    <row r="18" spans="1:11" ht="26.45" customHeight="1" x14ac:dyDescent="0.2">
      <c r="A18" s="67">
        <v>4</v>
      </c>
      <c r="B18" s="2" t="s">
        <v>163</v>
      </c>
      <c r="C18" s="3"/>
      <c r="D18" s="3"/>
      <c r="E18" s="3"/>
      <c r="F18" s="71"/>
      <c r="G18" s="133"/>
      <c r="H18" s="321"/>
      <c r="I18" s="35"/>
      <c r="J18" s="35"/>
      <c r="K18" s="324"/>
    </row>
    <row r="19" spans="1:11" ht="39" customHeight="1" x14ac:dyDescent="0.2">
      <c r="A19" s="67"/>
      <c r="B19" s="4" t="s">
        <v>841</v>
      </c>
      <c r="C19" s="5">
        <v>9000</v>
      </c>
      <c r="D19" s="5">
        <v>4600</v>
      </c>
      <c r="E19" s="5">
        <v>2300</v>
      </c>
      <c r="F19" s="71">
        <v>1</v>
      </c>
      <c r="G19" s="133">
        <v>1</v>
      </c>
      <c r="H19" s="322"/>
      <c r="I19" s="35"/>
      <c r="J19" s="35"/>
      <c r="K19" s="325"/>
    </row>
    <row r="20" spans="1:11" ht="26.45" customHeight="1" x14ac:dyDescent="0.2">
      <c r="A20" s="67">
        <v>5</v>
      </c>
      <c r="B20" s="2" t="s">
        <v>29</v>
      </c>
      <c r="C20" s="3"/>
      <c r="D20" s="3"/>
      <c r="E20" s="3"/>
      <c r="F20" s="71"/>
      <c r="G20" s="133"/>
      <c r="H20" s="321"/>
      <c r="I20" s="36"/>
      <c r="J20" s="36"/>
      <c r="K20" s="324"/>
    </row>
    <row r="21" spans="1:11" ht="26.45" customHeight="1" x14ac:dyDescent="0.2">
      <c r="A21" s="67"/>
      <c r="B21" s="4" t="s">
        <v>842</v>
      </c>
      <c r="C21" s="5">
        <v>4000</v>
      </c>
      <c r="D21" s="5">
        <v>2000</v>
      </c>
      <c r="E21" s="5">
        <v>1000</v>
      </c>
      <c r="F21" s="71">
        <v>1</v>
      </c>
      <c r="G21" s="133">
        <v>1</v>
      </c>
      <c r="H21" s="322"/>
      <c r="I21" s="35"/>
      <c r="J21" s="35"/>
      <c r="K21" s="325"/>
    </row>
    <row r="22" spans="1:11" ht="26.45" customHeight="1" x14ac:dyDescent="0.2">
      <c r="A22" s="2"/>
      <c r="B22" s="4" t="s">
        <v>843</v>
      </c>
      <c r="C22" s="5">
        <v>5000</v>
      </c>
      <c r="D22" s="5">
        <v>2500</v>
      </c>
      <c r="E22" s="5">
        <v>1000</v>
      </c>
      <c r="F22" s="71">
        <v>1</v>
      </c>
      <c r="G22" s="133">
        <v>1</v>
      </c>
      <c r="H22" s="322"/>
      <c r="I22" s="35"/>
      <c r="J22" s="35"/>
      <c r="K22" s="325"/>
    </row>
    <row r="23" spans="1:11" ht="26.45" customHeight="1" x14ac:dyDescent="0.2">
      <c r="A23" s="67"/>
      <c r="B23" s="4" t="s">
        <v>844</v>
      </c>
      <c r="C23" s="5">
        <v>5000</v>
      </c>
      <c r="D23" s="5">
        <v>2500</v>
      </c>
      <c r="E23" s="5">
        <v>1300</v>
      </c>
      <c r="F23" s="71">
        <v>1</v>
      </c>
      <c r="G23" s="133">
        <v>1</v>
      </c>
      <c r="H23" s="322"/>
      <c r="I23" s="35"/>
      <c r="J23" s="35"/>
      <c r="K23" s="325"/>
    </row>
    <row r="24" spans="1:11" ht="26.45" customHeight="1" x14ac:dyDescent="0.2">
      <c r="A24" s="67"/>
      <c r="B24" s="4" t="s">
        <v>845</v>
      </c>
      <c r="C24" s="5">
        <v>6000</v>
      </c>
      <c r="D24" s="5">
        <v>3100</v>
      </c>
      <c r="E24" s="5">
        <v>1400</v>
      </c>
      <c r="F24" s="71">
        <v>1</v>
      </c>
      <c r="G24" s="133">
        <v>1</v>
      </c>
      <c r="H24" s="322"/>
      <c r="I24" s="35"/>
      <c r="J24" s="35"/>
      <c r="K24" s="325"/>
    </row>
    <row r="25" spans="1:11" ht="26.45" customHeight="1" x14ac:dyDescent="0.2">
      <c r="A25" s="67"/>
      <c r="B25" s="4" t="s">
        <v>846</v>
      </c>
      <c r="C25" s="5">
        <v>7000</v>
      </c>
      <c r="D25" s="5">
        <v>3500</v>
      </c>
      <c r="E25" s="5">
        <v>1400</v>
      </c>
      <c r="F25" s="71">
        <v>1</v>
      </c>
      <c r="G25" s="133">
        <v>1</v>
      </c>
      <c r="H25" s="322"/>
      <c r="I25" s="36"/>
      <c r="J25" s="36"/>
      <c r="K25" s="325"/>
    </row>
    <row r="26" spans="1:11" ht="26.45" customHeight="1" x14ac:dyDescent="0.2">
      <c r="A26" s="67"/>
      <c r="B26" s="4" t="s">
        <v>847</v>
      </c>
      <c r="C26" s="5">
        <v>6000</v>
      </c>
      <c r="D26" s="5">
        <v>3100</v>
      </c>
      <c r="E26" s="5">
        <v>1400</v>
      </c>
      <c r="F26" s="71">
        <v>1</v>
      </c>
      <c r="G26" s="133">
        <v>1</v>
      </c>
      <c r="H26" s="322"/>
      <c r="I26" s="35"/>
      <c r="J26" s="35"/>
      <c r="K26" s="325"/>
    </row>
    <row r="27" spans="1:11" ht="26.45" customHeight="1" x14ac:dyDescent="0.2">
      <c r="A27" s="67"/>
      <c r="B27" s="4" t="s">
        <v>848</v>
      </c>
      <c r="C27" s="5">
        <v>2000</v>
      </c>
      <c r="D27" s="3"/>
      <c r="E27" s="3"/>
      <c r="F27" s="71">
        <v>1.2</v>
      </c>
      <c r="G27" s="133">
        <v>1.2</v>
      </c>
      <c r="H27" s="322"/>
      <c r="I27" s="35"/>
      <c r="J27" s="35"/>
      <c r="K27" s="325"/>
    </row>
    <row r="28" spans="1:11" ht="26.45" customHeight="1" x14ac:dyDescent="0.2">
      <c r="A28" s="67"/>
      <c r="B28" s="4" t="s">
        <v>849</v>
      </c>
      <c r="C28" s="5">
        <v>2000</v>
      </c>
      <c r="D28" s="3"/>
      <c r="E28" s="3"/>
      <c r="F28" s="71">
        <v>1.2</v>
      </c>
      <c r="G28" s="133">
        <v>1.2</v>
      </c>
      <c r="H28" s="322"/>
      <c r="I28" s="35"/>
      <c r="J28" s="35"/>
      <c r="K28" s="325"/>
    </row>
    <row r="29" spans="1:11" ht="26.45" customHeight="1" x14ac:dyDescent="0.2">
      <c r="A29" s="67"/>
      <c r="B29" s="4" t="s">
        <v>850</v>
      </c>
      <c r="C29" s="5">
        <v>2000</v>
      </c>
      <c r="D29" s="3"/>
      <c r="E29" s="3"/>
      <c r="F29" s="71">
        <v>1.2</v>
      </c>
      <c r="G29" s="133">
        <v>1.2</v>
      </c>
      <c r="H29" s="322"/>
      <c r="I29" s="35"/>
      <c r="J29" s="35"/>
      <c r="K29" s="325"/>
    </row>
    <row r="30" spans="1:11" ht="26.45" customHeight="1" x14ac:dyDescent="0.2">
      <c r="A30" s="67"/>
      <c r="B30" s="4" t="s">
        <v>851</v>
      </c>
      <c r="C30" s="5">
        <v>5800</v>
      </c>
      <c r="D30" s="5">
        <v>2900</v>
      </c>
      <c r="E30" s="5">
        <v>1500</v>
      </c>
      <c r="F30" s="71">
        <v>1</v>
      </c>
      <c r="G30" s="133">
        <v>1</v>
      </c>
      <c r="H30" s="322"/>
      <c r="I30" s="35"/>
      <c r="J30" s="35"/>
      <c r="K30" s="325"/>
    </row>
    <row r="31" spans="1:11" ht="26.45" customHeight="1" x14ac:dyDescent="0.2">
      <c r="A31" s="67"/>
      <c r="B31" s="4" t="s">
        <v>852</v>
      </c>
      <c r="C31" s="5">
        <v>8000</v>
      </c>
      <c r="D31" s="5">
        <v>4000</v>
      </c>
      <c r="E31" s="5">
        <v>2000</v>
      </c>
      <c r="F31" s="71">
        <v>1</v>
      </c>
      <c r="G31" s="133">
        <v>1</v>
      </c>
      <c r="H31" s="323"/>
      <c r="I31" s="35"/>
      <c r="J31" s="35"/>
      <c r="K31" s="326"/>
    </row>
    <row r="32" spans="1:11" ht="26.45" customHeight="1" x14ac:dyDescent="0.2">
      <c r="A32" s="67"/>
      <c r="B32" s="4" t="s">
        <v>853</v>
      </c>
      <c r="C32" s="5">
        <v>15000</v>
      </c>
      <c r="D32" s="5">
        <v>8000</v>
      </c>
      <c r="E32" s="5">
        <v>4000</v>
      </c>
      <c r="F32" s="71">
        <v>1</v>
      </c>
      <c r="G32" s="133">
        <v>1</v>
      </c>
      <c r="H32" s="322"/>
      <c r="I32" s="35"/>
      <c r="J32" s="35"/>
      <c r="K32" s="325"/>
    </row>
    <row r="33" spans="1:11" ht="26.45" customHeight="1" x14ac:dyDescent="0.2">
      <c r="A33" s="67"/>
      <c r="B33" s="4" t="s">
        <v>854</v>
      </c>
      <c r="C33" s="5">
        <v>25000</v>
      </c>
      <c r="D33" s="5">
        <v>13000</v>
      </c>
      <c r="E33" s="5">
        <v>6500</v>
      </c>
      <c r="F33" s="71">
        <v>1</v>
      </c>
      <c r="G33" s="133">
        <v>1</v>
      </c>
      <c r="H33" s="322"/>
      <c r="I33" s="35"/>
      <c r="J33" s="35"/>
      <c r="K33" s="325"/>
    </row>
    <row r="34" spans="1:11" ht="26.45" customHeight="1" x14ac:dyDescent="0.2">
      <c r="A34" s="67"/>
      <c r="B34" s="4" t="s">
        <v>855</v>
      </c>
      <c r="C34" s="5">
        <v>12000</v>
      </c>
      <c r="D34" s="5">
        <v>6000</v>
      </c>
      <c r="E34" s="5">
        <v>3000</v>
      </c>
      <c r="F34" s="71">
        <v>1</v>
      </c>
      <c r="G34" s="133">
        <v>1</v>
      </c>
      <c r="H34" s="322"/>
      <c r="I34" s="35"/>
      <c r="J34" s="35"/>
      <c r="K34" s="325"/>
    </row>
    <row r="35" spans="1:11" ht="26.45" customHeight="1" x14ac:dyDescent="0.2">
      <c r="A35" s="67"/>
      <c r="B35" s="4" t="s">
        <v>856</v>
      </c>
      <c r="C35" s="5">
        <v>5000</v>
      </c>
      <c r="D35" s="5">
        <v>2500</v>
      </c>
      <c r="E35" s="5">
        <v>1200</v>
      </c>
      <c r="F35" s="71">
        <v>1</v>
      </c>
      <c r="G35" s="133">
        <v>1</v>
      </c>
      <c r="H35" s="322"/>
      <c r="I35" s="35"/>
      <c r="J35" s="35"/>
      <c r="K35" s="325"/>
    </row>
    <row r="36" spans="1:11" ht="26.45" customHeight="1" x14ac:dyDescent="0.2">
      <c r="A36" s="67"/>
      <c r="B36" s="4" t="s">
        <v>857</v>
      </c>
      <c r="C36" s="5">
        <v>6200</v>
      </c>
      <c r="D36" s="5">
        <v>3100</v>
      </c>
      <c r="E36" s="5">
        <v>1600</v>
      </c>
      <c r="F36" s="71">
        <v>1</v>
      </c>
      <c r="G36" s="133">
        <v>1</v>
      </c>
      <c r="H36" s="322"/>
      <c r="I36" s="35"/>
      <c r="J36" s="35"/>
      <c r="K36" s="325"/>
    </row>
    <row r="37" spans="1:11" ht="26.45" customHeight="1" x14ac:dyDescent="0.2">
      <c r="A37" s="67"/>
      <c r="B37" s="4" t="s">
        <v>858</v>
      </c>
      <c r="C37" s="5">
        <v>7500</v>
      </c>
      <c r="D37" s="5">
        <v>3800</v>
      </c>
      <c r="E37" s="5">
        <v>1900</v>
      </c>
      <c r="F37" s="71">
        <v>1</v>
      </c>
      <c r="G37" s="133">
        <v>1</v>
      </c>
      <c r="H37" s="322">
        <v>12000</v>
      </c>
      <c r="I37" s="35"/>
      <c r="J37" s="35"/>
      <c r="K37" s="325">
        <v>12000</v>
      </c>
    </row>
    <row r="38" spans="1:11" ht="26.45" customHeight="1" x14ac:dyDescent="0.2">
      <c r="A38" s="67"/>
      <c r="B38" s="4" t="s">
        <v>859</v>
      </c>
      <c r="C38" s="5">
        <v>7500</v>
      </c>
      <c r="D38" s="5">
        <v>3800</v>
      </c>
      <c r="E38" s="5">
        <v>1900</v>
      </c>
      <c r="F38" s="71">
        <v>1</v>
      </c>
      <c r="G38" s="133">
        <v>1</v>
      </c>
      <c r="H38" s="322">
        <v>10000</v>
      </c>
      <c r="I38" s="35"/>
      <c r="J38" s="35"/>
      <c r="K38" s="325">
        <v>10000</v>
      </c>
    </row>
    <row r="39" spans="1:11" ht="26.45" customHeight="1" x14ac:dyDescent="0.2">
      <c r="A39" s="67"/>
      <c r="B39" s="4" t="s">
        <v>860</v>
      </c>
      <c r="C39" s="5">
        <v>4000</v>
      </c>
      <c r="D39" s="5">
        <v>2000</v>
      </c>
      <c r="E39" s="5">
        <v>1000</v>
      </c>
      <c r="F39" s="71">
        <v>1</v>
      </c>
      <c r="G39" s="133">
        <v>1</v>
      </c>
      <c r="H39" s="35"/>
      <c r="I39" s="35"/>
      <c r="J39" s="35"/>
      <c r="K39" s="35"/>
    </row>
    <row r="40" spans="1:11" ht="39" customHeight="1" x14ac:dyDescent="0.2">
      <c r="A40" s="67"/>
      <c r="B40" s="4" t="s">
        <v>861</v>
      </c>
      <c r="C40" s="5">
        <v>4000</v>
      </c>
      <c r="D40" s="5">
        <v>2000</v>
      </c>
      <c r="E40" s="5">
        <v>1000</v>
      </c>
      <c r="F40" s="71">
        <v>1</v>
      </c>
      <c r="G40" s="133">
        <v>1</v>
      </c>
      <c r="H40" s="41"/>
      <c r="I40" s="41"/>
      <c r="J40" s="41"/>
      <c r="K40" s="41"/>
    </row>
    <row r="41" spans="1:11" ht="26.45" customHeight="1" x14ac:dyDescent="0.2">
      <c r="A41" s="67"/>
      <c r="B41" s="4" t="s">
        <v>862</v>
      </c>
      <c r="C41" s="5">
        <v>4500</v>
      </c>
      <c r="D41" s="5">
        <v>2000</v>
      </c>
      <c r="E41" s="5">
        <v>1000</v>
      </c>
      <c r="F41" s="71">
        <v>1</v>
      </c>
      <c r="G41" s="133">
        <v>1</v>
      </c>
      <c r="H41" s="41"/>
      <c r="I41" s="41"/>
      <c r="J41" s="41"/>
      <c r="K41" s="41"/>
    </row>
    <row r="42" spans="1:11" ht="26.45" customHeight="1" x14ac:dyDescent="0.2">
      <c r="A42" s="67"/>
      <c r="B42" s="4" t="s">
        <v>863</v>
      </c>
      <c r="C42" s="5">
        <v>3800</v>
      </c>
      <c r="D42" s="5">
        <v>2000</v>
      </c>
      <c r="E42" s="5">
        <v>1100</v>
      </c>
      <c r="F42" s="71">
        <v>1</v>
      </c>
      <c r="G42" s="133">
        <v>1</v>
      </c>
      <c r="H42" s="41"/>
      <c r="I42" s="41"/>
      <c r="J42" s="41"/>
      <c r="K42" s="41"/>
    </row>
    <row r="43" spans="1:11" ht="26.45" customHeight="1" x14ac:dyDescent="0.2">
      <c r="A43" s="67"/>
      <c r="B43" s="4" t="s">
        <v>864</v>
      </c>
      <c r="C43" s="5">
        <v>3800</v>
      </c>
      <c r="D43" s="5">
        <v>2000</v>
      </c>
      <c r="E43" s="5">
        <v>1100</v>
      </c>
      <c r="F43" s="71">
        <v>1</v>
      </c>
      <c r="G43" s="133">
        <v>1</v>
      </c>
      <c r="H43" s="41"/>
      <c r="I43" s="41"/>
      <c r="J43" s="41"/>
      <c r="K43" s="41"/>
    </row>
    <row r="44" spans="1:11" ht="39" customHeight="1" x14ac:dyDescent="0.2">
      <c r="A44" s="2"/>
      <c r="B44" s="4" t="s">
        <v>865</v>
      </c>
      <c r="C44" s="5">
        <v>5300</v>
      </c>
      <c r="D44" s="5">
        <v>2800</v>
      </c>
      <c r="E44" s="5">
        <v>1400</v>
      </c>
      <c r="F44" s="71">
        <v>1</v>
      </c>
      <c r="G44" s="133">
        <v>1</v>
      </c>
      <c r="H44" s="41"/>
      <c r="I44" s="41"/>
      <c r="J44" s="41"/>
      <c r="K44" s="41"/>
    </row>
    <row r="45" spans="1:11" ht="39" customHeight="1" x14ac:dyDescent="0.2">
      <c r="A45" s="67"/>
      <c r="B45" s="4" t="s">
        <v>866</v>
      </c>
      <c r="C45" s="5">
        <v>4000</v>
      </c>
      <c r="D45" s="5">
        <v>2000</v>
      </c>
      <c r="E45" s="5">
        <v>1000</v>
      </c>
      <c r="F45" s="71">
        <v>1</v>
      </c>
      <c r="G45" s="133">
        <v>1</v>
      </c>
      <c r="H45" s="41"/>
      <c r="I45" s="41"/>
      <c r="J45" s="41"/>
      <c r="K45" s="41"/>
    </row>
    <row r="46" spans="1:11" ht="26.45" customHeight="1" x14ac:dyDescent="0.2">
      <c r="A46" s="67">
        <v>6</v>
      </c>
      <c r="B46" s="2" t="s">
        <v>44</v>
      </c>
      <c r="C46" s="3"/>
      <c r="D46" s="3"/>
      <c r="E46" s="3"/>
      <c r="F46" s="71"/>
      <c r="G46" s="133"/>
      <c r="H46" s="41"/>
      <c r="I46" s="41"/>
      <c r="J46" s="41"/>
      <c r="K46" s="41"/>
    </row>
    <row r="47" spans="1:11" ht="26.45" customHeight="1" x14ac:dyDescent="0.2">
      <c r="A47" s="67"/>
      <c r="B47" s="4" t="s">
        <v>867</v>
      </c>
      <c r="C47" s="5">
        <v>7200</v>
      </c>
      <c r="D47" s="5">
        <v>4800</v>
      </c>
      <c r="E47" s="5">
        <v>2400</v>
      </c>
      <c r="F47" s="71">
        <v>1</v>
      </c>
      <c r="G47" s="133">
        <v>1</v>
      </c>
      <c r="H47" s="41"/>
      <c r="I47" s="41"/>
      <c r="J47" s="41"/>
      <c r="K47" s="41"/>
    </row>
    <row r="48" spans="1:11" ht="26.45" customHeight="1" x14ac:dyDescent="0.2">
      <c r="A48" s="67"/>
      <c r="B48" s="4" t="s">
        <v>868</v>
      </c>
      <c r="C48" s="5">
        <v>9300</v>
      </c>
      <c r="D48" s="5">
        <v>5200</v>
      </c>
      <c r="E48" s="5">
        <v>2600</v>
      </c>
      <c r="F48" s="71">
        <v>1</v>
      </c>
      <c r="G48" s="133">
        <v>1</v>
      </c>
      <c r="H48" s="41"/>
      <c r="I48" s="41"/>
      <c r="J48" s="41"/>
      <c r="K48" s="41"/>
    </row>
    <row r="49" spans="1:11" ht="26.45" customHeight="1" x14ac:dyDescent="0.2">
      <c r="A49" s="67"/>
      <c r="B49" s="4" t="s">
        <v>869</v>
      </c>
      <c r="C49" s="5">
        <v>6000</v>
      </c>
      <c r="D49" s="5">
        <v>2800</v>
      </c>
      <c r="E49" s="5">
        <v>1400</v>
      </c>
      <c r="F49" s="71">
        <v>1</v>
      </c>
      <c r="G49" s="133">
        <v>1</v>
      </c>
      <c r="H49" s="41"/>
      <c r="I49" s="41"/>
      <c r="J49" s="41"/>
      <c r="K49" s="41"/>
    </row>
    <row r="50" spans="1:11" ht="26.45" customHeight="1" x14ac:dyDescent="0.2">
      <c r="A50" s="67"/>
      <c r="B50" s="4" t="s">
        <v>870</v>
      </c>
      <c r="C50" s="5">
        <v>6700</v>
      </c>
      <c r="D50" s="5">
        <v>4200</v>
      </c>
      <c r="E50" s="5">
        <v>2100</v>
      </c>
      <c r="F50" s="71">
        <v>1</v>
      </c>
      <c r="G50" s="133">
        <v>1</v>
      </c>
      <c r="H50" s="41"/>
      <c r="I50" s="41"/>
      <c r="J50" s="41"/>
      <c r="K50" s="41"/>
    </row>
    <row r="51" spans="1:11" ht="26.45" customHeight="1" x14ac:dyDescent="0.2">
      <c r="A51" s="67"/>
      <c r="B51" s="4" t="s">
        <v>871</v>
      </c>
      <c r="C51" s="5">
        <v>3500</v>
      </c>
      <c r="D51" s="5">
        <v>2000</v>
      </c>
      <c r="E51" s="5">
        <v>1000</v>
      </c>
      <c r="F51" s="71">
        <v>1</v>
      </c>
      <c r="G51" s="133">
        <v>1</v>
      </c>
      <c r="H51" s="41"/>
      <c r="I51" s="41"/>
      <c r="J51" s="41"/>
      <c r="K51" s="41"/>
    </row>
    <row r="52" spans="1:11" ht="26.45" customHeight="1" x14ac:dyDescent="0.2">
      <c r="A52" s="67">
        <v>7</v>
      </c>
      <c r="B52" s="2" t="s">
        <v>872</v>
      </c>
      <c r="C52" s="3"/>
      <c r="D52" s="3"/>
      <c r="E52" s="3"/>
      <c r="F52" s="71"/>
      <c r="G52" s="133"/>
      <c r="H52" s="41"/>
      <c r="I52" s="41"/>
      <c r="J52" s="41"/>
      <c r="K52" s="41"/>
    </row>
    <row r="53" spans="1:11" ht="26.45" customHeight="1" x14ac:dyDescent="0.2">
      <c r="A53" s="67"/>
      <c r="B53" s="4" t="s">
        <v>873</v>
      </c>
      <c r="C53" s="5">
        <v>13500</v>
      </c>
      <c r="D53" s="3"/>
      <c r="E53" s="3"/>
      <c r="F53" s="71">
        <v>1</v>
      </c>
      <c r="G53" s="133">
        <v>1</v>
      </c>
      <c r="H53" s="41"/>
      <c r="I53" s="41"/>
      <c r="J53" s="41"/>
      <c r="K53" s="41"/>
    </row>
    <row r="54" spans="1:11" ht="26.45" customHeight="1" x14ac:dyDescent="0.2">
      <c r="A54" s="67"/>
      <c r="B54" s="4" t="s">
        <v>874</v>
      </c>
      <c r="C54" s="5">
        <v>11400</v>
      </c>
      <c r="D54" s="3"/>
      <c r="E54" s="3"/>
      <c r="F54" s="71">
        <v>1</v>
      </c>
      <c r="G54" s="133">
        <v>1</v>
      </c>
      <c r="H54" s="41"/>
      <c r="I54" s="41"/>
      <c r="J54" s="41"/>
      <c r="K54" s="41"/>
    </row>
    <row r="55" spans="1:11" ht="26.45" customHeight="1" x14ac:dyDescent="0.2">
      <c r="A55" s="67">
        <v>8</v>
      </c>
      <c r="B55" s="2" t="s">
        <v>875</v>
      </c>
      <c r="C55" s="3"/>
      <c r="D55" s="3"/>
      <c r="E55" s="3"/>
      <c r="F55" s="71"/>
      <c r="G55" s="133"/>
      <c r="H55" s="41"/>
      <c r="I55" s="41"/>
      <c r="J55" s="41"/>
      <c r="K55" s="41"/>
    </row>
    <row r="56" spans="1:11" ht="26.45" customHeight="1" x14ac:dyDescent="0.2">
      <c r="A56" s="67"/>
      <c r="B56" s="4" t="s">
        <v>56</v>
      </c>
      <c r="C56" s="5">
        <v>8000</v>
      </c>
      <c r="D56" s="3"/>
      <c r="E56" s="3"/>
      <c r="F56" s="71">
        <v>1</v>
      </c>
      <c r="G56" s="133">
        <v>1</v>
      </c>
      <c r="H56" s="41"/>
      <c r="I56" s="41"/>
      <c r="J56" s="41"/>
      <c r="K56" s="41"/>
    </row>
    <row r="57" spans="1:11" ht="26.45" customHeight="1" x14ac:dyDescent="0.2">
      <c r="A57" s="67"/>
      <c r="B57" s="4" t="s">
        <v>876</v>
      </c>
      <c r="C57" s="5">
        <v>7000</v>
      </c>
      <c r="D57" s="3"/>
      <c r="E57" s="3"/>
      <c r="F57" s="71">
        <v>1</v>
      </c>
      <c r="G57" s="133">
        <v>1</v>
      </c>
      <c r="H57" s="41"/>
      <c r="I57" s="41"/>
      <c r="J57" s="41"/>
      <c r="K57" s="41"/>
    </row>
    <row r="58" spans="1:11" ht="26.45" customHeight="1" x14ac:dyDescent="0.2">
      <c r="A58" s="67"/>
      <c r="B58" s="4" t="s">
        <v>61</v>
      </c>
      <c r="C58" s="5">
        <v>6000</v>
      </c>
      <c r="D58" s="3"/>
      <c r="E58" s="3"/>
      <c r="F58" s="71">
        <v>1</v>
      </c>
      <c r="G58" s="133">
        <v>1</v>
      </c>
      <c r="H58" s="41"/>
      <c r="I58" s="41"/>
      <c r="J58" s="41"/>
      <c r="K58" s="41"/>
    </row>
    <row r="59" spans="1:11" ht="26.45" customHeight="1" x14ac:dyDescent="0.2">
      <c r="A59" s="67">
        <v>9</v>
      </c>
      <c r="B59" s="2" t="s">
        <v>877</v>
      </c>
      <c r="C59" s="3"/>
      <c r="D59" s="3"/>
      <c r="E59" s="3"/>
      <c r="F59" s="71"/>
      <c r="G59" s="133"/>
      <c r="H59" s="41"/>
      <c r="I59" s="41"/>
      <c r="J59" s="41"/>
      <c r="K59" s="41"/>
    </row>
    <row r="60" spans="1:11" ht="26.45" customHeight="1" x14ac:dyDescent="0.2">
      <c r="A60" s="67"/>
      <c r="B60" s="4" t="s">
        <v>878</v>
      </c>
      <c r="C60" s="5">
        <v>7000</v>
      </c>
      <c r="D60" s="3"/>
      <c r="E60" s="3"/>
      <c r="F60" s="71">
        <v>1</v>
      </c>
      <c r="G60" s="133">
        <v>1</v>
      </c>
      <c r="H60" s="41"/>
      <c r="I60" s="41"/>
      <c r="J60" s="41"/>
      <c r="K60" s="41"/>
    </row>
    <row r="61" spans="1:11" ht="26.45" customHeight="1" x14ac:dyDescent="0.2">
      <c r="A61" s="67"/>
      <c r="B61" s="4" t="s">
        <v>49</v>
      </c>
      <c r="C61" s="5">
        <v>5500</v>
      </c>
      <c r="D61" s="3"/>
      <c r="E61" s="3"/>
      <c r="F61" s="71">
        <v>1</v>
      </c>
      <c r="G61" s="133">
        <v>1</v>
      </c>
      <c r="H61" s="41"/>
      <c r="I61" s="41"/>
      <c r="J61" s="41"/>
      <c r="K61" s="41"/>
    </row>
    <row r="62" spans="1:11" ht="26.45" customHeight="1" x14ac:dyDescent="0.2">
      <c r="A62" s="67">
        <v>10</v>
      </c>
      <c r="B62" s="2" t="s">
        <v>879</v>
      </c>
      <c r="C62" s="5">
        <v>12000</v>
      </c>
      <c r="D62" s="18"/>
      <c r="E62" s="18"/>
      <c r="F62" s="71">
        <v>1</v>
      </c>
      <c r="G62" s="133">
        <v>1</v>
      </c>
      <c r="H62" s="41"/>
      <c r="I62" s="41"/>
      <c r="J62" s="41"/>
      <c r="K62" s="41"/>
    </row>
    <row r="63" spans="1:11" ht="26.45" customHeight="1" x14ac:dyDescent="0.2">
      <c r="A63" s="67">
        <v>11</v>
      </c>
      <c r="B63" s="2" t="s">
        <v>879</v>
      </c>
      <c r="C63" s="5">
        <v>12000</v>
      </c>
      <c r="D63" s="18"/>
      <c r="E63" s="18"/>
      <c r="F63" s="71">
        <v>1</v>
      </c>
      <c r="G63" s="133">
        <v>1</v>
      </c>
      <c r="H63" s="41"/>
      <c r="I63" s="41"/>
      <c r="J63" s="41"/>
      <c r="K63" s="41"/>
    </row>
    <row r="64" spans="1:11" ht="26.45" customHeight="1" x14ac:dyDescent="0.2">
      <c r="A64" s="67">
        <v>12</v>
      </c>
      <c r="B64" s="2" t="s">
        <v>880</v>
      </c>
      <c r="C64" s="5">
        <v>10000</v>
      </c>
      <c r="D64" s="18"/>
      <c r="E64" s="18"/>
      <c r="F64" s="71">
        <v>1</v>
      </c>
      <c r="G64" s="133">
        <v>1</v>
      </c>
      <c r="H64" s="41"/>
      <c r="I64" s="41"/>
      <c r="J64" s="41"/>
      <c r="K64" s="41"/>
    </row>
    <row r="65" spans="1:11" ht="26.45" customHeight="1" x14ac:dyDescent="0.2">
      <c r="A65" s="67">
        <v>14</v>
      </c>
      <c r="B65" s="2" t="s">
        <v>77</v>
      </c>
      <c r="C65" s="3"/>
      <c r="D65" s="3"/>
      <c r="E65" s="3"/>
      <c r="F65" s="71"/>
      <c r="G65" s="133"/>
      <c r="H65" s="41"/>
      <c r="I65" s="41"/>
      <c r="J65" s="41"/>
      <c r="K65" s="41"/>
    </row>
    <row r="66" spans="1:11" ht="26.45" customHeight="1" x14ac:dyDescent="0.2">
      <c r="A66" s="67"/>
      <c r="B66" s="4" t="s">
        <v>78</v>
      </c>
      <c r="C66" s="5">
        <v>3000</v>
      </c>
      <c r="D66" s="3"/>
      <c r="E66" s="3"/>
      <c r="F66" s="71">
        <v>1</v>
      </c>
      <c r="G66" s="133">
        <v>1</v>
      </c>
      <c r="H66" s="41"/>
      <c r="I66" s="41"/>
      <c r="J66" s="41"/>
      <c r="K66" s="41"/>
    </row>
    <row r="67" spans="1:11" ht="26.45" customHeight="1" x14ac:dyDescent="0.2">
      <c r="A67" s="67"/>
      <c r="B67" s="4" t="s">
        <v>539</v>
      </c>
      <c r="C67" s="5">
        <v>2000</v>
      </c>
      <c r="D67" s="3"/>
      <c r="E67" s="3"/>
      <c r="F67" s="71">
        <v>1</v>
      </c>
      <c r="G67" s="133">
        <v>1</v>
      </c>
      <c r="H67" s="41"/>
      <c r="I67" s="41"/>
      <c r="J67" s="41"/>
      <c r="K67" s="41"/>
    </row>
    <row r="68" spans="1:11" ht="26.45" customHeight="1" x14ac:dyDescent="0.2">
      <c r="A68" s="67"/>
      <c r="B68" s="4" t="s">
        <v>80</v>
      </c>
      <c r="C68" s="5">
        <v>1000</v>
      </c>
      <c r="D68" s="3"/>
      <c r="E68" s="3"/>
      <c r="F68" s="71">
        <v>1</v>
      </c>
      <c r="G68" s="133">
        <v>1</v>
      </c>
      <c r="H68" s="41"/>
      <c r="I68" s="41"/>
      <c r="J68" s="41"/>
      <c r="K68" s="41"/>
    </row>
  </sheetData>
  <autoFilter ref="A3:K3" xr:uid="{00000000-0009-0000-0000-000021000000}"/>
  <mergeCells count="9">
    <mergeCell ref="H2:H3"/>
    <mergeCell ref="I2:I3"/>
    <mergeCell ref="J2:J3"/>
    <mergeCell ref="A2:A3"/>
    <mergeCell ref="B2:B3"/>
    <mergeCell ref="C2:E2"/>
    <mergeCell ref="F2:F3"/>
    <mergeCell ref="G2:G3"/>
    <mergeCell ref="K2:K3"/>
  </mergeCells>
  <pageMargins left="0.70866141732283472" right="0.35433070866141736" top="0.55118110236220474" bottom="0.55118110236220474" header="0.31496062992125984" footer="0.31496062992125984"/>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L130"/>
  <sheetViews>
    <sheetView tabSelected="1" topLeftCell="A117" zoomScale="85" zoomScaleNormal="85" workbookViewId="0">
      <selection activeCell="T10" sqref="T10"/>
    </sheetView>
  </sheetViews>
  <sheetFormatPr defaultColWidth="8.875" defaultRowHeight="16.5" x14ac:dyDescent="0.25"/>
  <cols>
    <col min="1" max="1" width="8.875" style="21"/>
    <col min="2" max="2" width="55.25" style="21" customWidth="1"/>
    <col min="3" max="5" width="11.125" style="21" hidden="1" customWidth="1"/>
    <col min="6" max="6" width="17.125" style="28" hidden="1" customWidth="1"/>
    <col min="7" max="7" width="17.125" style="134" customWidth="1"/>
    <col min="8" max="8" width="17.125" style="277" hidden="1" customWidth="1"/>
    <col min="9" max="10" width="17.125" style="278" hidden="1" customWidth="1"/>
    <col min="11" max="11" width="12.25" style="28" hidden="1" customWidth="1"/>
    <col min="12" max="16384" width="8.875" style="21"/>
  </cols>
  <sheetData>
    <row r="1" spans="1:11" s="119" customFormat="1" ht="28.15" customHeight="1" x14ac:dyDescent="0.2">
      <c r="A1" s="11" t="s">
        <v>709</v>
      </c>
      <c r="F1" s="105"/>
      <c r="G1" s="141"/>
      <c r="H1" s="194"/>
      <c r="I1" s="105"/>
      <c r="J1" s="105"/>
      <c r="K1" s="105"/>
    </row>
    <row r="2" spans="1:11" ht="31.5" customHeight="1" x14ac:dyDescent="0.25">
      <c r="A2" s="393" t="s">
        <v>0</v>
      </c>
      <c r="B2" s="396" t="s">
        <v>1</v>
      </c>
      <c r="C2" s="349" t="s">
        <v>2846</v>
      </c>
      <c r="D2" s="349"/>
      <c r="E2" s="349"/>
      <c r="F2" s="349" t="s">
        <v>2839</v>
      </c>
      <c r="G2" s="351" t="s">
        <v>2843</v>
      </c>
      <c r="H2" s="372" t="s">
        <v>2851</v>
      </c>
      <c r="I2" s="349" t="s">
        <v>2840</v>
      </c>
      <c r="J2" s="350" t="s">
        <v>2841</v>
      </c>
      <c r="K2" s="349" t="s">
        <v>2850</v>
      </c>
    </row>
    <row r="3" spans="1:11" ht="27.6" customHeight="1" x14ac:dyDescent="0.25">
      <c r="A3" s="393"/>
      <c r="B3" s="396"/>
      <c r="C3" s="69" t="s">
        <v>3</v>
      </c>
      <c r="D3" s="69" t="s">
        <v>4</v>
      </c>
      <c r="E3" s="69" t="s">
        <v>5</v>
      </c>
      <c r="F3" s="349"/>
      <c r="G3" s="351"/>
      <c r="H3" s="372"/>
      <c r="I3" s="349"/>
      <c r="J3" s="350"/>
      <c r="K3" s="349"/>
    </row>
    <row r="4" spans="1:11" ht="27" customHeight="1" x14ac:dyDescent="0.25">
      <c r="A4" s="67">
        <v>1</v>
      </c>
      <c r="B4" s="14" t="s">
        <v>338</v>
      </c>
      <c r="C4" s="22"/>
      <c r="D4" s="22"/>
      <c r="E4" s="22"/>
      <c r="F4" s="36"/>
      <c r="G4" s="136"/>
      <c r="H4" s="274"/>
      <c r="I4" s="34"/>
      <c r="J4" s="34"/>
      <c r="K4" s="170"/>
    </row>
    <row r="5" spans="1:11" ht="27" customHeight="1" x14ac:dyDescent="0.25">
      <c r="A5" s="18"/>
      <c r="B5" s="16" t="s">
        <v>710</v>
      </c>
      <c r="C5" s="17">
        <v>12500</v>
      </c>
      <c r="D5" s="17">
        <v>6300</v>
      </c>
      <c r="E5" s="17">
        <v>3200</v>
      </c>
      <c r="F5" s="93">
        <v>1</v>
      </c>
      <c r="G5" s="155">
        <v>1</v>
      </c>
      <c r="H5" s="178"/>
      <c r="I5" s="35"/>
      <c r="J5" s="35"/>
      <c r="K5" s="35"/>
    </row>
    <row r="6" spans="1:11" ht="27" customHeight="1" x14ac:dyDescent="0.25">
      <c r="A6" s="18"/>
      <c r="B6" s="16" t="s">
        <v>711</v>
      </c>
      <c r="C6" s="17">
        <v>13500</v>
      </c>
      <c r="D6" s="17">
        <v>6800</v>
      </c>
      <c r="E6" s="17">
        <v>3700</v>
      </c>
      <c r="F6" s="93">
        <v>1</v>
      </c>
      <c r="G6" s="155">
        <v>1</v>
      </c>
      <c r="H6" s="274"/>
      <c r="I6" s="34"/>
      <c r="J6" s="34"/>
      <c r="K6" s="36"/>
    </row>
    <row r="7" spans="1:11" ht="27" customHeight="1" x14ac:dyDescent="0.25">
      <c r="A7" s="18"/>
      <c r="B7" s="16" t="s">
        <v>712</v>
      </c>
      <c r="C7" s="17">
        <v>20000</v>
      </c>
      <c r="D7" s="17">
        <v>10000</v>
      </c>
      <c r="E7" s="17">
        <v>5000</v>
      </c>
      <c r="F7" s="93">
        <v>1</v>
      </c>
      <c r="G7" s="155">
        <v>1</v>
      </c>
      <c r="H7" s="178"/>
      <c r="I7" s="35"/>
      <c r="J7" s="35"/>
      <c r="K7" s="35"/>
    </row>
    <row r="8" spans="1:11" ht="27" customHeight="1" x14ac:dyDescent="0.25">
      <c r="A8" s="18"/>
      <c r="B8" s="16" t="s">
        <v>713</v>
      </c>
      <c r="C8" s="17">
        <v>15000</v>
      </c>
      <c r="D8" s="17">
        <v>8500</v>
      </c>
      <c r="E8" s="17">
        <v>4000</v>
      </c>
      <c r="F8" s="93">
        <v>1</v>
      </c>
      <c r="G8" s="155">
        <v>1</v>
      </c>
      <c r="H8" s="178"/>
      <c r="I8" s="35"/>
      <c r="J8" s="35"/>
      <c r="K8" s="35"/>
    </row>
    <row r="9" spans="1:11" ht="27" customHeight="1" x14ac:dyDescent="0.25">
      <c r="A9" s="18"/>
      <c r="B9" s="16" t="s">
        <v>714</v>
      </c>
      <c r="C9" s="17">
        <v>15000</v>
      </c>
      <c r="D9" s="17">
        <v>7500</v>
      </c>
      <c r="E9" s="17">
        <v>3500</v>
      </c>
      <c r="F9" s="93">
        <v>1</v>
      </c>
      <c r="G9" s="155">
        <v>1</v>
      </c>
      <c r="H9" s="274"/>
      <c r="I9" s="34"/>
      <c r="J9" s="34"/>
      <c r="K9" s="36"/>
    </row>
    <row r="10" spans="1:11" ht="27" customHeight="1" x14ac:dyDescent="0.25">
      <c r="A10" s="18"/>
      <c r="B10" s="16" t="s">
        <v>715</v>
      </c>
      <c r="C10" s="17">
        <v>17000</v>
      </c>
      <c r="D10" s="17">
        <v>8000</v>
      </c>
      <c r="E10" s="17">
        <v>4000</v>
      </c>
      <c r="F10" s="93">
        <v>1</v>
      </c>
      <c r="G10" s="155">
        <v>1</v>
      </c>
      <c r="H10" s="178"/>
      <c r="I10" s="35"/>
      <c r="J10" s="35"/>
      <c r="K10" s="35"/>
    </row>
    <row r="11" spans="1:11" ht="27" customHeight="1" x14ac:dyDescent="0.25">
      <c r="A11" s="18"/>
      <c r="B11" s="16" t="s">
        <v>716</v>
      </c>
      <c r="C11" s="17">
        <v>13000</v>
      </c>
      <c r="D11" s="17">
        <v>6500</v>
      </c>
      <c r="E11" s="17">
        <v>3500</v>
      </c>
      <c r="F11" s="93">
        <v>1</v>
      </c>
      <c r="G11" s="155">
        <v>1</v>
      </c>
      <c r="H11" s="178"/>
      <c r="I11" s="35"/>
      <c r="J11" s="35"/>
      <c r="K11" s="35"/>
    </row>
    <row r="12" spans="1:11" ht="27" customHeight="1" x14ac:dyDescent="0.25">
      <c r="A12" s="67">
        <v>2</v>
      </c>
      <c r="B12" s="14" t="s">
        <v>611</v>
      </c>
      <c r="C12" s="22"/>
      <c r="D12" s="22"/>
      <c r="E12" s="22"/>
      <c r="F12" s="96"/>
      <c r="G12" s="156"/>
      <c r="H12" s="178"/>
      <c r="I12" s="35"/>
      <c r="J12" s="35"/>
      <c r="K12" s="35"/>
    </row>
    <row r="13" spans="1:11" ht="43.15" customHeight="1" x14ac:dyDescent="0.25">
      <c r="A13" s="18"/>
      <c r="B13" s="16" t="s">
        <v>717</v>
      </c>
      <c r="C13" s="17">
        <v>8500</v>
      </c>
      <c r="D13" s="17">
        <v>4300</v>
      </c>
      <c r="E13" s="17">
        <v>2200</v>
      </c>
      <c r="F13" s="93">
        <v>1</v>
      </c>
      <c r="G13" s="155">
        <v>1</v>
      </c>
      <c r="H13" s="178"/>
      <c r="I13" s="35"/>
      <c r="J13" s="35"/>
      <c r="K13" s="35"/>
    </row>
    <row r="14" spans="1:11" ht="43.15" customHeight="1" x14ac:dyDescent="0.25">
      <c r="A14" s="18"/>
      <c r="B14" s="16" t="s">
        <v>718</v>
      </c>
      <c r="C14" s="17">
        <v>8500</v>
      </c>
      <c r="D14" s="17">
        <v>4300</v>
      </c>
      <c r="E14" s="17">
        <v>2200</v>
      </c>
      <c r="F14" s="93">
        <v>1</v>
      </c>
      <c r="G14" s="155">
        <v>1</v>
      </c>
      <c r="H14" s="274"/>
      <c r="I14" s="34"/>
      <c r="J14" s="34"/>
      <c r="K14" s="36"/>
    </row>
    <row r="15" spans="1:11" ht="27" customHeight="1" x14ac:dyDescent="0.25">
      <c r="A15" s="18"/>
      <c r="B15" s="16" t="s">
        <v>719</v>
      </c>
      <c r="C15" s="17">
        <v>7500</v>
      </c>
      <c r="D15" s="17">
        <v>3800</v>
      </c>
      <c r="E15" s="17">
        <v>2000</v>
      </c>
      <c r="F15" s="93">
        <v>1</v>
      </c>
      <c r="G15" s="155">
        <v>1</v>
      </c>
      <c r="H15" s="178"/>
      <c r="I15" s="35"/>
      <c r="J15" s="35"/>
      <c r="K15" s="35"/>
    </row>
    <row r="16" spans="1:11" ht="27" customHeight="1" x14ac:dyDescent="0.25">
      <c r="A16" s="18"/>
      <c r="B16" s="16" t="s">
        <v>720</v>
      </c>
      <c r="C16" s="17">
        <v>6500</v>
      </c>
      <c r="D16" s="17">
        <v>3300</v>
      </c>
      <c r="E16" s="17">
        <v>2000</v>
      </c>
      <c r="F16" s="93">
        <v>1</v>
      </c>
      <c r="G16" s="155">
        <v>1</v>
      </c>
      <c r="H16" s="178"/>
      <c r="I16" s="35"/>
      <c r="J16" s="35"/>
      <c r="K16" s="35"/>
    </row>
    <row r="17" spans="1:11" ht="27" customHeight="1" x14ac:dyDescent="0.25">
      <c r="A17" s="18"/>
      <c r="B17" s="16" t="s">
        <v>721</v>
      </c>
      <c r="C17" s="17">
        <v>6500</v>
      </c>
      <c r="D17" s="17">
        <v>3800</v>
      </c>
      <c r="E17" s="17">
        <v>2000</v>
      </c>
      <c r="F17" s="93">
        <v>1</v>
      </c>
      <c r="G17" s="155">
        <v>1</v>
      </c>
      <c r="H17" s="178"/>
      <c r="I17" s="35"/>
      <c r="J17" s="35"/>
      <c r="K17" s="35"/>
    </row>
    <row r="18" spans="1:11" ht="27" customHeight="1" x14ac:dyDescent="0.25">
      <c r="A18" s="18"/>
      <c r="B18" s="16" t="s">
        <v>722</v>
      </c>
      <c r="C18" s="17">
        <v>8000</v>
      </c>
      <c r="D18" s="17">
        <v>4000</v>
      </c>
      <c r="E18" s="17">
        <v>2000</v>
      </c>
      <c r="F18" s="93">
        <v>1</v>
      </c>
      <c r="G18" s="155">
        <v>1</v>
      </c>
      <c r="H18" s="178"/>
      <c r="I18" s="35"/>
      <c r="J18" s="35"/>
      <c r="K18" s="35"/>
    </row>
    <row r="19" spans="1:11" ht="27" customHeight="1" x14ac:dyDescent="0.25">
      <c r="A19" s="18"/>
      <c r="B19" s="16" t="s">
        <v>723</v>
      </c>
      <c r="C19" s="17">
        <v>10000</v>
      </c>
      <c r="D19" s="17">
        <v>5000</v>
      </c>
      <c r="E19" s="17">
        <v>2500</v>
      </c>
      <c r="F19" s="93">
        <v>1</v>
      </c>
      <c r="G19" s="155">
        <v>1</v>
      </c>
      <c r="H19" s="178"/>
      <c r="I19" s="35"/>
      <c r="J19" s="35"/>
      <c r="K19" s="35"/>
    </row>
    <row r="20" spans="1:11" ht="27" customHeight="1" x14ac:dyDescent="0.25">
      <c r="A20" s="18"/>
      <c r="B20" s="16" t="s">
        <v>724</v>
      </c>
      <c r="C20" s="23">
        <v>15000</v>
      </c>
      <c r="D20" s="23">
        <v>7500</v>
      </c>
      <c r="E20" s="23">
        <v>3500</v>
      </c>
      <c r="F20" s="93">
        <v>1</v>
      </c>
      <c r="G20" s="155">
        <v>1</v>
      </c>
      <c r="H20" s="274"/>
      <c r="I20" s="34"/>
      <c r="J20" s="34"/>
      <c r="K20" s="36"/>
    </row>
    <row r="21" spans="1:11" ht="27" customHeight="1" x14ac:dyDescent="0.25">
      <c r="A21" s="18"/>
      <c r="B21" s="16" t="s">
        <v>725</v>
      </c>
      <c r="C21" s="17">
        <v>16000</v>
      </c>
      <c r="D21" s="17">
        <v>8600</v>
      </c>
      <c r="E21" s="17">
        <v>4300</v>
      </c>
      <c r="F21" s="93">
        <v>1</v>
      </c>
      <c r="G21" s="155">
        <v>1</v>
      </c>
      <c r="H21" s="178"/>
      <c r="I21" s="35"/>
      <c r="J21" s="35"/>
      <c r="K21" s="35"/>
    </row>
    <row r="22" spans="1:11" ht="27" customHeight="1" x14ac:dyDescent="0.25">
      <c r="A22" s="18"/>
      <c r="B22" s="16" t="s">
        <v>726</v>
      </c>
      <c r="C22" s="17">
        <v>15000</v>
      </c>
      <c r="D22" s="17">
        <v>8000</v>
      </c>
      <c r="E22" s="17">
        <v>4000</v>
      </c>
      <c r="F22" s="93">
        <v>1</v>
      </c>
      <c r="G22" s="155">
        <v>1</v>
      </c>
      <c r="H22" s="178"/>
      <c r="I22" s="35"/>
      <c r="J22" s="35"/>
      <c r="K22" s="35"/>
    </row>
    <row r="23" spans="1:11" ht="27" customHeight="1" x14ac:dyDescent="0.25">
      <c r="A23" s="18"/>
      <c r="B23" s="16" t="s">
        <v>727</v>
      </c>
      <c r="C23" s="17">
        <v>30000</v>
      </c>
      <c r="D23" s="17">
        <v>15000</v>
      </c>
      <c r="E23" s="17">
        <v>8000</v>
      </c>
      <c r="F23" s="93">
        <v>1</v>
      </c>
      <c r="G23" s="155">
        <v>1</v>
      </c>
      <c r="H23" s="178"/>
      <c r="I23" s="35"/>
      <c r="J23" s="35"/>
      <c r="K23" s="35"/>
    </row>
    <row r="24" spans="1:11" ht="27" customHeight="1" x14ac:dyDescent="0.25">
      <c r="A24" s="18"/>
      <c r="B24" s="16" t="s">
        <v>728</v>
      </c>
      <c r="C24" s="17">
        <v>30000</v>
      </c>
      <c r="D24" s="17">
        <v>15000</v>
      </c>
      <c r="E24" s="17">
        <v>8000</v>
      </c>
      <c r="F24" s="93">
        <v>1</v>
      </c>
      <c r="G24" s="155">
        <v>1</v>
      </c>
      <c r="H24" s="178"/>
      <c r="I24" s="35"/>
      <c r="J24" s="35"/>
      <c r="K24" s="35"/>
    </row>
    <row r="25" spans="1:11" ht="27" customHeight="1" x14ac:dyDescent="0.25">
      <c r="A25" s="18"/>
      <c r="B25" s="16" t="s">
        <v>729</v>
      </c>
      <c r="C25" s="17">
        <v>11500</v>
      </c>
      <c r="D25" s="17">
        <v>6300</v>
      </c>
      <c r="E25" s="17">
        <v>3200</v>
      </c>
      <c r="F25" s="93">
        <v>1</v>
      </c>
      <c r="G25" s="155">
        <v>1</v>
      </c>
      <c r="H25" s="274"/>
      <c r="I25" s="34"/>
      <c r="J25" s="34"/>
      <c r="K25" s="36"/>
    </row>
    <row r="26" spans="1:11" ht="27" customHeight="1" x14ac:dyDescent="0.25">
      <c r="A26" s="18"/>
      <c r="B26" s="16" t="s">
        <v>730</v>
      </c>
      <c r="C26" s="17">
        <v>11000</v>
      </c>
      <c r="D26" s="17">
        <v>6000</v>
      </c>
      <c r="E26" s="17">
        <v>3000</v>
      </c>
      <c r="F26" s="93">
        <v>1</v>
      </c>
      <c r="G26" s="155">
        <v>1</v>
      </c>
      <c r="H26" s="178"/>
      <c r="I26" s="35"/>
      <c r="J26" s="35"/>
      <c r="K26" s="35"/>
    </row>
    <row r="27" spans="1:11" ht="43.15" customHeight="1" x14ac:dyDescent="0.25">
      <c r="A27" s="18"/>
      <c r="B27" s="16" t="s">
        <v>731</v>
      </c>
      <c r="C27" s="17">
        <v>10000</v>
      </c>
      <c r="D27" s="17">
        <v>5000</v>
      </c>
      <c r="E27" s="17">
        <v>2500</v>
      </c>
      <c r="F27" s="93">
        <v>1</v>
      </c>
      <c r="G27" s="155">
        <v>1</v>
      </c>
      <c r="H27" s="178"/>
      <c r="I27" s="35"/>
      <c r="J27" s="35"/>
      <c r="K27" s="35"/>
    </row>
    <row r="28" spans="1:11" ht="43.15" customHeight="1" x14ac:dyDescent="0.25">
      <c r="A28" s="18"/>
      <c r="B28" s="16" t="s">
        <v>732</v>
      </c>
      <c r="C28" s="17">
        <v>11000</v>
      </c>
      <c r="D28" s="17">
        <v>5500</v>
      </c>
      <c r="E28" s="17">
        <v>2800</v>
      </c>
      <c r="F28" s="93">
        <v>1</v>
      </c>
      <c r="G28" s="155">
        <v>1</v>
      </c>
      <c r="H28" s="178"/>
      <c r="I28" s="35"/>
      <c r="J28" s="35"/>
      <c r="K28" s="35"/>
    </row>
    <row r="29" spans="1:11" ht="27" customHeight="1" x14ac:dyDescent="0.25">
      <c r="A29" s="18"/>
      <c r="B29" s="16" t="s">
        <v>733</v>
      </c>
      <c r="C29" s="17">
        <v>10500</v>
      </c>
      <c r="D29" s="17">
        <v>5300</v>
      </c>
      <c r="E29" s="17">
        <v>2700</v>
      </c>
      <c r="F29" s="93">
        <v>1</v>
      </c>
      <c r="G29" s="155">
        <v>1</v>
      </c>
      <c r="H29" s="178"/>
      <c r="I29" s="35"/>
      <c r="J29" s="35"/>
      <c r="K29" s="35"/>
    </row>
    <row r="30" spans="1:11" ht="27" customHeight="1" x14ac:dyDescent="0.25">
      <c r="A30" s="67">
        <v>3</v>
      </c>
      <c r="B30" s="14" t="s">
        <v>734</v>
      </c>
      <c r="C30" s="22"/>
      <c r="D30" s="22"/>
      <c r="E30" s="22"/>
      <c r="F30" s="96"/>
      <c r="G30" s="156"/>
      <c r="H30" s="178"/>
      <c r="I30" s="35"/>
      <c r="J30" s="35"/>
      <c r="K30" s="35"/>
    </row>
    <row r="31" spans="1:11" ht="43.15" customHeight="1" x14ac:dyDescent="0.25">
      <c r="A31" s="18"/>
      <c r="B31" s="16" t="s">
        <v>735</v>
      </c>
      <c r="C31" s="17">
        <v>9000</v>
      </c>
      <c r="D31" s="17">
        <v>4600</v>
      </c>
      <c r="E31" s="17">
        <v>2300</v>
      </c>
      <c r="F31" s="93">
        <v>1</v>
      </c>
      <c r="G31" s="155">
        <v>1</v>
      </c>
      <c r="H31" s="178"/>
      <c r="I31" s="35"/>
      <c r="J31" s="35"/>
      <c r="K31" s="35"/>
    </row>
    <row r="32" spans="1:11" ht="43.15" customHeight="1" x14ac:dyDescent="0.25">
      <c r="A32" s="18"/>
      <c r="B32" s="16" t="s">
        <v>736</v>
      </c>
      <c r="C32" s="17">
        <v>7000</v>
      </c>
      <c r="D32" s="17">
        <v>4100</v>
      </c>
      <c r="E32" s="17">
        <v>2200</v>
      </c>
      <c r="F32" s="93">
        <v>1</v>
      </c>
      <c r="G32" s="155">
        <v>1</v>
      </c>
      <c r="H32" s="178"/>
      <c r="I32" s="35"/>
      <c r="J32" s="35"/>
      <c r="K32" s="35"/>
    </row>
    <row r="33" spans="1:11" ht="27" customHeight="1" x14ac:dyDescent="0.25">
      <c r="A33" s="67">
        <v>4</v>
      </c>
      <c r="B33" s="14" t="s">
        <v>737</v>
      </c>
      <c r="C33" s="22"/>
      <c r="D33" s="22"/>
      <c r="E33" s="22"/>
      <c r="F33" s="96"/>
      <c r="G33" s="156"/>
      <c r="H33" s="178"/>
      <c r="I33" s="35"/>
      <c r="J33" s="35"/>
      <c r="K33" s="35"/>
    </row>
    <row r="34" spans="1:11" ht="27" customHeight="1" x14ac:dyDescent="0.25">
      <c r="A34" s="18"/>
      <c r="B34" s="16" t="s">
        <v>738</v>
      </c>
      <c r="C34" s="17">
        <v>6000</v>
      </c>
      <c r="D34" s="17">
        <v>3000</v>
      </c>
      <c r="E34" s="17">
        <v>2000</v>
      </c>
      <c r="F34" s="93">
        <v>1</v>
      </c>
      <c r="G34" s="155">
        <v>1</v>
      </c>
      <c r="H34" s="178"/>
      <c r="I34" s="35"/>
      <c r="J34" s="35"/>
      <c r="K34" s="35"/>
    </row>
    <row r="35" spans="1:11" ht="27" customHeight="1" x14ac:dyDescent="0.25">
      <c r="A35" s="18"/>
      <c r="B35" s="16" t="s">
        <v>739</v>
      </c>
      <c r="C35" s="17">
        <v>7000</v>
      </c>
      <c r="D35" s="17">
        <v>3300</v>
      </c>
      <c r="E35" s="17">
        <v>2000</v>
      </c>
      <c r="F35" s="93">
        <v>1</v>
      </c>
      <c r="G35" s="155">
        <v>1</v>
      </c>
      <c r="H35" s="178"/>
      <c r="I35" s="35"/>
      <c r="J35" s="35"/>
      <c r="K35" s="35"/>
    </row>
    <row r="36" spans="1:11" ht="27" customHeight="1" x14ac:dyDescent="0.25">
      <c r="A36" s="18"/>
      <c r="B36" s="16" t="s">
        <v>740</v>
      </c>
      <c r="C36" s="17">
        <v>10000</v>
      </c>
      <c r="D36" s="17">
        <v>5000</v>
      </c>
      <c r="E36" s="17">
        <v>2500</v>
      </c>
      <c r="F36" s="93">
        <v>1</v>
      </c>
      <c r="G36" s="155">
        <v>1</v>
      </c>
      <c r="H36" s="178"/>
      <c r="I36" s="35"/>
      <c r="J36" s="35"/>
      <c r="K36" s="35"/>
    </row>
    <row r="37" spans="1:11" ht="27" customHeight="1" x14ac:dyDescent="0.25">
      <c r="A37" s="67">
        <v>5</v>
      </c>
      <c r="B37" s="14" t="s">
        <v>29</v>
      </c>
      <c r="C37" s="22"/>
      <c r="D37" s="22"/>
      <c r="E37" s="22"/>
      <c r="F37" s="96"/>
      <c r="G37" s="156"/>
      <c r="H37" s="178"/>
      <c r="I37" s="35"/>
      <c r="J37" s="35"/>
      <c r="K37" s="35"/>
    </row>
    <row r="38" spans="1:11" ht="27" customHeight="1" x14ac:dyDescent="0.25">
      <c r="A38" s="18"/>
      <c r="B38" s="16" t="s">
        <v>741</v>
      </c>
      <c r="C38" s="17">
        <v>5500</v>
      </c>
      <c r="D38" s="17">
        <v>3000</v>
      </c>
      <c r="E38" s="17">
        <v>2000</v>
      </c>
      <c r="F38" s="93">
        <v>1</v>
      </c>
      <c r="G38" s="155">
        <v>1</v>
      </c>
      <c r="H38" s="178"/>
      <c r="I38" s="35"/>
      <c r="J38" s="35"/>
      <c r="K38" s="35"/>
    </row>
    <row r="39" spans="1:11" ht="27" customHeight="1" x14ac:dyDescent="0.25">
      <c r="A39" s="18"/>
      <c r="B39" s="16" t="s">
        <v>742</v>
      </c>
      <c r="C39" s="23">
        <v>7000</v>
      </c>
      <c r="D39" s="23">
        <v>3500</v>
      </c>
      <c r="E39" s="23">
        <v>2000</v>
      </c>
      <c r="F39" s="93">
        <v>1</v>
      </c>
      <c r="G39" s="155">
        <v>1</v>
      </c>
      <c r="H39" s="178"/>
      <c r="I39" s="35"/>
      <c r="J39" s="35"/>
      <c r="K39" s="35"/>
    </row>
    <row r="40" spans="1:11" ht="27" customHeight="1" x14ac:dyDescent="0.25">
      <c r="A40" s="18"/>
      <c r="B40" s="16" t="s">
        <v>743</v>
      </c>
      <c r="C40" s="23">
        <v>11000</v>
      </c>
      <c r="D40" s="23">
        <v>5500</v>
      </c>
      <c r="E40" s="23">
        <v>3000</v>
      </c>
      <c r="F40" s="93">
        <v>1</v>
      </c>
      <c r="G40" s="155">
        <v>1</v>
      </c>
      <c r="H40" s="275"/>
      <c r="I40" s="276"/>
      <c r="J40" s="276"/>
      <c r="K40" s="41"/>
    </row>
    <row r="41" spans="1:11" ht="27" customHeight="1" x14ac:dyDescent="0.25">
      <c r="A41" s="18"/>
      <c r="B41" s="16" t="s">
        <v>744</v>
      </c>
      <c r="C41" s="17">
        <v>5500</v>
      </c>
      <c r="D41" s="17">
        <v>3000</v>
      </c>
      <c r="E41" s="17">
        <v>2000</v>
      </c>
      <c r="F41" s="93">
        <v>1</v>
      </c>
      <c r="G41" s="155">
        <v>1</v>
      </c>
      <c r="H41" s="275"/>
      <c r="I41" s="276"/>
      <c r="J41" s="276"/>
      <c r="K41" s="41"/>
    </row>
    <row r="42" spans="1:11" ht="27" customHeight="1" x14ac:dyDescent="0.25">
      <c r="A42" s="18"/>
      <c r="B42" s="16" t="s">
        <v>745</v>
      </c>
      <c r="C42" s="17">
        <v>5500</v>
      </c>
      <c r="D42" s="17">
        <v>3000</v>
      </c>
      <c r="E42" s="17">
        <v>2000</v>
      </c>
      <c r="F42" s="93">
        <v>1</v>
      </c>
      <c r="G42" s="155">
        <v>1</v>
      </c>
      <c r="H42" s="275"/>
      <c r="I42" s="276"/>
      <c r="J42" s="276"/>
      <c r="K42" s="41"/>
    </row>
    <row r="43" spans="1:11" ht="27" customHeight="1" x14ac:dyDescent="0.25">
      <c r="A43" s="18"/>
      <c r="B43" s="16" t="s">
        <v>746</v>
      </c>
      <c r="C43" s="17">
        <v>6000</v>
      </c>
      <c r="D43" s="17">
        <v>3000</v>
      </c>
      <c r="E43" s="17">
        <v>2000</v>
      </c>
      <c r="F43" s="93">
        <v>1</v>
      </c>
      <c r="G43" s="155">
        <v>1</v>
      </c>
      <c r="H43" s="275"/>
      <c r="I43" s="276"/>
      <c r="J43" s="276"/>
      <c r="K43" s="41"/>
    </row>
    <row r="44" spans="1:11" ht="43.15" customHeight="1" x14ac:dyDescent="0.25">
      <c r="A44" s="18"/>
      <c r="B44" s="16" t="s">
        <v>747</v>
      </c>
      <c r="C44" s="17">
        <v>6000</v>
      </c>
      <c r="D44" s="17">
        <v>3000</v>
      </c>
      <c r="E44" s="17">
        <v>2000</v>
      </c>
      <c r="F44" s="93">
        <v>1</v>
      </c>
      <c r="G44" s="155">
        <v>1</v>
      </c>
      <c r="H44" s="275"/>
      <c r="I44" s="276"/>
      <c r="J44" s="276"/>
      <c r="K44" s="41"/>
    </row>
    <row r="45" spans="1:11" ht="27" customHeight="1" x14ac:dyDescent="0.25">
      <c r="A45" s="18"/>
      <c r="B45" s="16" t="s">
        <v>748</v>
      </c>
      <c r="C45" s="17">
        <v>6000</v>
      </c>
      <c r="D45" s="17">
        <v>3000</v>
      </c>
      <c r="E45" s="17">
        <v>2000</v>
      </c>
      <c r="F45" s="93">
        <v>1</v>
      </c>
      <c r="G45" s="155">
        <v>1</v>
      </c>
      <c r="H45" s="275"/>
      <c r="I45" s="276"/>
      <c r="J45" s="276"/>
      <c r="K45" s="41"/>
    </row>
    <row r="46" spans="1:11" ht="27" customHeight="1" x14ac:dyDescent="0.25">
      <c r="A46" s="67">
        <v>6</v>
      </c>
      <c r="B46" s="14" t="s">
        <v>749</v>
      </c>
      <c r="C46" s="22"/>
      <c r="D46" s="22"/>
      <c r="E46" s="22"/>
      <c r="F46" s="41"/>
      <c r="G46" s="145"/>
      <c r="H46" s="275"/>
      <c r="I46" s="276"/>
      <c r="J46" s="276"/>
      <c r="K46" s="41"/>
    </row>
    <row r="47" spans="1:11" ht="27" customHeight="1" x14ac:dyDescent="0.25">
      <c r="A47" s="18"/>
      <c r="B47" s="16" t="s">
        <v>750</v>
      </c>
      <c r="C47" s="17">
        <v>6000</v>
      </c>
      <c r="D47" s="17">
        <v>3000</v>
      </c>
      <c r="E47" s="17">
        <v>2000</v>
      </c>
      <c r="F47" s="93">
        <v>1</v>
      </c>
      <c r="G47" s="155">
        <v>1</v>
      </c>
      <c r="H47" s="275"/>
      <c r="I47" s="276"/>
      <c r="J47" s="276"/>
      <c r="K47" s="41"/>
    </row>
    <row r="48" spans="1:11" ht="27" customHeight="1" x14ac:dyDescent="0.25">
      <c r="A48" s="18"/>
      <c r="B48" s="16" t="s">
        <v>751</v>
      </c>
      <c r="C48" s="17">
        <v>6000</v>
      </c>
      <c r="D48" s="17">
        <v>3000</v>
      </c>
      <c r="E48" s="17">
        <v>2000</v>
      </c>
      <c r="F48" s="93">
        <v>1</v>
      </c>
      <c r="G48" s="155">
        <v>1</v>
      </c>
      <c r="H48" s="275"/>
      <c r="I48" s="276"/>
      <c r="J48" s="276"/>
      <c r="K48" s="41"/>
    </row>
    <row r="49" spans="1:11" ht="27" customHeight="1" x14ac:dyDescent="0.25">
      <c r="A49" s="18"/>
      <c r="B49" s="16" t="s">
        <v>752</v>
      </c>
      <c r="C49" s="17">
        <v>5000</v>
      </c>
      <c r="D49" s="17">
        <v>3000</v>
      </c>
      <c r="E49" s="17">
        <v>2000</v>
      </c>
      <c r="F49" s="93">
        <v>1</v>
      </c>
      <c r="G49" s="155">
        <v>1</v>
      </c>
      <c r="H49" s="275"/>
      <c r="I49" s="276"/>
      <c r="J49" s="276"/>
      <c r="K49" s="41"/>
    </row>
    <row r="50" spans="1:11" ht="42.75" customHeight="1" x14ac:dyDescent="0.25">
      <c r="A50" s="18"/>
      <c r="B50" s="16" t="s">
        <v>753</v>
      </c>
      <c r="C50" s="17">
        <v>7000</v>
      </c>
      <c r="D50" s="17">
        <v>4100</v>
      </c>
      <c r="E50" s="17">
        <v>2200</v>
      </c>
      <c r="F50" s="93">
        <v>1</v>
      </c>
      <c r="G50" s="155">
        <v>1</v>
      </c>
      <c r="H50" s="275"/>
      <c r="I50" s="276"/>
      <c r="J50" s="276"/>
      <c r="K50" s="41"/>
    </row>
    <row r="51" spans="1:11" ht="27" customHeight="1" x14ac:dyDescent="0.25">
      <c r="A51" s="18"/>
      <c r="B51" s="16" t="s">
        <v>754</v>
      </c>
      <c r="C51" s="17">
        <v>7500</v>
      </c>
      <c r="D51" s="17">
        <v>3800</v>
      </c>
      <c r="E51" s="17">
        <v>2000</v>
      </c>
      <c r="F51" s="93">
        <v>1</v>
      </c>
      <c r="G51" s="155">
        <v>1</v>
      </c>
      <c r="H51" s="275"/>
      <c r="I51" s="276"/>
      <c r="J51" s="276"/>
      <c r="K51" s="41"/>
    </row>
    <row r="52" spans="1:11" ht="27" customHeight="1" x14ac:dyDescent="0.25">
      <c r="A52" s="18"/>
      <c r="B52" s="16" t="s">
        <v>755</v>
      </c>
      <c r="C52" s="17">
        <v>5000</v>
      </c>
      <c r="D52" s="17">
        <v>3000</v>
      </c>
      <c r="E52" s="17">
        <v>2000</v>
      </c>
      <c r="F52" s="93">
        <v>1</v>
      </c>
      <c r="G52" s="155">
        <v>1</v>
      </c>
      <c r="H52" s="275"/>
      <c r="I52" s="276"/>
      <c r="J52" s="276"/>
      <c r="K52" s="41"/>
    </row>
    <row r="53" spans="1:11" ht="43.15" customHeight="1" x14ac:dyDescent="0.25">
      <c r="A53" s="18"/>
      <c r="B53" s="16" t="s">
        <v>756</v>
      </c>
      <c r="C53" s="17">
        <v>6000</v>
      </c>
      <c r="D53" s="17">
        <v>3000</v>
      </c>
      <c r="E53" s="17">
        <v>2000</v>
      </c>
      <c r="F53" s="93">
        <v>1</v>
      </c>
      <c r="G53" s="155">
        <v>1</v>
      </c>
      <c r="H53" s="275"/>
      <c r="I53" s="276"/>
      <c r="J53" s="276"/>
      <c r="K53" s="41"/>
    </row>
    <row r="54" spans="1:11" ht="27" customHeight="1" x14ac:dyDescent="0.25">
      <c r="A54" s="18"/>
      <c r="B54" s="16" t="s">
        <v>757</v>
      </c>
      <c r="C54" s="17">
        <v>4500</v>
      </c>
      <c r="D54" s="17">
        <v>3000</v>
      </c>
      <c r="E54" s="17">
        <v>2000</v>
      </c>
      <c r="F54" s="93">
        <v>1</v>
      </c>
      <c r="G54" s="155">
        <v>1</v>
      </c>
      <c r="H54" s="275"/>
      <c r="I54" s="276"/>
      <c r="J54" s="276"/>
      <c r="K54" s="41"/>
    </row>
    <row r="55" spans="1:11" ht="27" customHeight="1" x14ac:dyDescent="0.25">
      <c r="A55" s="18"/>
      <c r="B55" s="16" t="s">
        <v>758</v>
      </c>
      <c r="C55" s="17">
        <v>4000</v>
      </c>
      <c r="D55" s="17">
        <v>3000</v>
      </c>
      <c r="E55" s="17">
        <v>2000</v>
      </c>
      <c r="F55" s="93">
        <v>1</v>
      </c>
      <c r="G55" s="155">
        <v>1</v>
      </c>
      <c r="H55" s="275"/>
      <c r="I55" s="276"/>
      <c r="J55" s="276"/>
      <c r="K55" s="41"/>
    </row>
    <row r="56" spans="1:11" ht="27" customHeight="1" x14ac:dyDescent="0.25">
      <c r="A56" s="18"/>
      <c r="B56" s="16" t="s">
        <v>759</v>
      </c>
      <c r="C56" s="17">
        <v>4500</v>
      </c>
      <c r="D56" s="17">
        <v>3000</v>
      </c>
      <c r="E56" s="17">
        <v>2000</v>
      </c>
      <c r="F56" s="93">
        <v>1</v>
      </c>
      <c r="G56" s="155">
        <v>1</v>
      </c>
      <c r="H56" s="275"/>
      <c r="I56" s="276"/>
      <c r="J56" s="276"/>
      <c r="K56" s="41"/>
    </row>
    <row r="57" spans="1:11" ht="27" customHeight="1" x14ac:dyDescent="0.25">
      <c r="A57" s="18"/>
      <c r="B57" s="16" t="s">
        <v>760</v>
      </c>
      <c r="C57" s="17">
        <v>5000</v>
      </c>
      <c r="D57" s="17">
        <v>3000</v>
      </c>
      <c r="E57" s="17">
        <v>2000</v>
      </c>
      <c r="F57" s="93">
        <v>1</v>
      </c>
      <c r="G57" s="155">
        <v>1</v>
      </c>
      <c r="H57" s="275"/>
      <c r="I57" s="276"/>
      <c r="J57" s="276"/>
      <c r="K57" s="41"/>
    </row>
    <row r="58" spans="1:11" ht="27" customHeight="1" x14ac:dyDescent="0.25">
      <c r="A58" s="18"/>
      <c r="B58" s="16" t="s">
        <v>761</v>
      </c>
      <c r="C58" s="17">
        <v>5000</v>
      </c>
      <c r="D58" s="17">
        <v>3000</v>
      </c>
      <c r="E58" s="17">
        <v>2000</v>
      </c>
      <c r="F58" s="93">
        <v>1</v>
      </c>
      <c r="G58" s="155">
        <v>1</v>
      </c>
      <c r="H58" s="275"/>
      <c r="I58" s="276"/>
      <c r="J58" s="276"/>
      <c r="K58" s="41"/>
    </row>
    <row r="59" spans="1:11" ht="27" customHeight="1" x14ac:dyDescent="0.25">
      <c r="A59" s="67">
        <v>7</v>
      </c>
      <c r="B59" s="14" t="s">
        <v>762</v>
      </c>
      <c r="C59" s="22"/>
      <c r="D59" s="22"/>
      <c r="E59" s="22"/>
      <c r="F59" s="96"/>
      <c r="G59" s="156"/>
      <c r="H59" s="275"/>
      <c r="I59" s="276"/>
      <c r="J59" s="276"/>
      <c r="K59" s="41"/>
    </row>
    <row r="60" spans="1:11" ht="27" customHeight="1" x14ac:dyDescent="0.25">
      <c r="A60" s="18"/>
      <c r="B60" s="16" t="s">
        <v>763</v>
      </c>
      <c r="C60" s="17">
        <v>8500</v>
      </c>
      <c r="D60" s="17">
        <v>4300</v>
      </c>
      <c r="E60" s="17">
        <v>2200</v>
      </c>
      <c r="F60" s="93">
        <v>1</v>
      </c>
      <c r="G60" s="155">
        <v>1</v>
      </c>
      <c r="H60" s="275"/>
      <c r="I60" s="276"/>
      <c r="J60" s="276"/>
      <c r="K60" s="41"/>
    </row>
    <row r="61" spans="1:11" ht="27" customHeight="1" x14ac:dyDescent="0.25">
      <c r="A61" s="18"/>
      <c r="B61" s="16" t="s">
        <v>764</v>
      </c>
      <c r="C61" s="17">
        <v>9500</v>
      </c>
      <c r="D61" s="17">
        <v>4800</v>
      </c>
      <c r="E61" s="17">
        <v>2500</v>
      </c>
      <c r="F61" s="93">
        <v>1</v>
      </c>
      <c r="G61" s="155">
        <v>1</v>
      </c>
      <c r="H61" s="275"/>
      <c r="I61" s="276"/>
      <c r="J61" s="276"/>
      <c r="K61" s="41"/>
    </row>
    <row r="62" spans="1:11" ht="43.15" customHeight="1" x14ac:dyDescent="0.25">
      <c r="A62" s="18"/>
      <c r="B62" s="16" t="s">
        <v>765</v>
      </c>
      <c r="C62" s="17">
        <v>8500</v>
      </c>
      <c r="D62" s="17">
        <v>4300</v>
      </c>
      <c r="E62" s="17">
        <v>2200</v>
      </c>
      <c r="F62" s="93">
        <v>1</v>
      </c>
      <c r="G62" s="155">
        <v>1</v>
      </c>
      <c r="H62" s="275"/>
      <c r="I62" s="276"/>
      <c r="J62" s="276"/>
      <c r="K62" s="41"/>
    </row>
    <row r="63" spans="1:11" ht="27" customHeight="1" x14ac:dyDescent="0.25">
      <c r="A63" s="67">
        <v>8</v>
      </c>
      <c r="B63" s="14" t="s">
        <v>585</v>
      </c>
      <c r="C63" s="22"/>
      <c r="D63" s="22"/>
      <c r="E63" s="22"/>
      <c r="F63" s="96"/>
      <c r="G63" s="156"/>
      <c r="H63" s="275"/>
      <c r="I63" s="276"/>
      <c r="J63" s="276"/>
      <c r="K63" s="41"/>
    </row>
    <row r="64" spans="1:11" ht="27" customHeight="1" x14ac:dyDescent="0.25">
      <c r="A64" s="18"/>
      <c r="B64" s="16" t="s">
        <v>766</v>
      </c>
      <c r="C64" s="17">
        <v>8500</v>
      </c>
      <c r="D64" s="17">
        <v>4300</v>
      </c>
      <c r="E64" s="17">
        <v>2200</v>
      </c>
      <c r="F64" s="93">
        <v>1</v>
      </c>
      <c r="G64" s="155">
        <v>1</v>
      </c>
      <c r="H64" s="275"/>
      <c r="I64" s="276"/>
      <c r="J64" s="276"/>
      <c r="K64" s="41"/>
    </row>
    <row r="65" spans="1:11" ht="27" customHeight="1" x14ac:dyDescent="0.25">
      <c r="A65" s="18"/>
      <c r="B65" s="16" t="s">
        <v>767</v>
      </c>
      <c r="C65" s="17">
        <v>8500</v>
      </c>
      <c r="D65" s="17">
        <v>4300</v>
      </c>
      <c r="E65" s="17">
        <v>2200</v>
      </c>
      <c r="F65" s="93">
        <v>1</v>
      </c>
      <c r="G65" s="155">
        <v>1</v>
      </c>
      <c r="H65" s="275"/>
      <c r="I65" s="276"/>
      <c r="J65" s="276"/>
      <c r="K65" s="41"/>
    </row>
    <row r="66" spans="1:11" ht="27" customHeight="1" x14ac:dyDescent="0.25">
      <c r="A66" s="18"/>
      <c r="B66" s="16" t="s">
        <v>768</v>
      </c>
      <c r="C66" s="17">
        <v>7000</v>
      </c>
      <c r="D66" s="17">
        <v>3500</v>
      </c>
      <c r="E66" s="17">
        <v>2000</v>
      </c>
      <c r="F66" s="93">
        <v>1</v>
      </c>
      <c r="G66" s="155">
        <v>1</v>
      </c>
      <c r="H66" s="275"/>
      <c r="I66" s="276"/>
      <c r="J66" s="276"/>
      <c r="K66" s="41"/>
    </row>
    <row r="67" spans="1:11" ht="27" customHeight="1" x14ac:dyDescent="0.25">
      <c r="A67" s="67">
        <v>9</v>
      </c>
      <c r="B67" s="14" t="s">
        <v>516</v>
      </c>
      <c r="C67" s="22"/>
      <c r="D67" s="22"/>
      <c r="E67" s="22"/>
      <c r="F67" s="97"/>
      <c r="G67" s="157"/>
      <c r="H67" s="275"/>
      <c r="I67" s="276"/>
      <c r="J67" s="276"/>
      <c r="K67" s="41"/>
    </row>
    <row r="68" spans="1:11" ht="27" customHeight="1" x14ac:dyDescent="0.25">
      <c r="A68" s="18"/>
      <c r="B68" s="16" t="s">
        <v>769</v>
      </c>
      <c r="C68" s="23">
        <v>12000</v>
      </c>
      <c r="D68" s="23">
        <v>6000</v>
      </c>
      <c r="E68" s="23">
        <v>3000</v>
      </c>
      <c r="F68" s="93">
        <v>1</v>
      </c>
      <c r="G68" s="155">
        <v>1</v>
      </c>
      <c r="H68" s="275"/>
      <c r="I68" s="276"/>
      <c r="J68" s="276"/>
      <c r="K68" s="41"/>
    </row>
    <row r="69" spans="1:11" ht="43.15" customHeight="1" x14ac:dyDescent="0.25">
      <c r="A69" s="18"/>
      <c r="B69" s="16" t="s">
        <v>770</v>
      </c>
      <c r="C69" s="23">
        <v>9000</v>
      </c>
      <c r="D69" s="23">
        <v>4500</v>
      </c>
      <c r="E69" s="23">
        <v>3000</v>
      </c>
      <c r="F69" s="93">
        <v>1</v>
      </c>
      <c r="G69" s="155">
        <v>1</v>
      </c>
      <c r="H69" s="275"/>
      <c r="I69" s="276"/>
      <c r="J69" s="276"/>
      <c r="K69" s="41"/>
    </row>
    <row r="70" spans="1:11" ht="27" customHeight="1" x14ac:dyDescent="0.25">
      <c r="A70" s="18"/>
      <c r="B70" s="16" t="s">
        <v>771</v>
      </c>
      <c r="C70" s="17">
        <v>8000</v>
      </c>
      <c r="D70" s="17">
        <v>4000</v>
      </c>
      <c r="E70" s="17">
        <v>2100</v>
      </c>
      <c r="F70" s="93">
        <v>1</v>
      </c>
      <c r="G70" s="155">
        <v>1</v>
      </c>
      <c r="H70" s="275"/>
      <c r="I70" s="276"/>
      <c r="J70" s="276"/>
      <c r="K70" s="41"/>
    </row>
    <row r="71" spans="1:11" ht="27" customHeight="1" x14ac:dyDescent="0.25">
      <c r="A71" s="67">
        <v>10</v>
      </c>
      <c r="B71" s="14" t="s">
        <v>772</v>
      </c>
      <c r="C71" s="22"/>
      <c r="D71" s="22"/>
      <c r="E71" s="22"/>
      <c r="F71" s="93"/>
      <c r="G71" s="155"/>
      <c r="H71" s="275"/>
      <c r="I71" s="276"/>
      <c r="J71" s="276"/>
      <c r="K71" s="41"/>
    </row>
    <row r="72" spans="1:11" ht="27" customHeight="1" x14ac:dyDescent="0.25">
      <c r="A72" s="18"/>
      <c r="B72" s="16" t="s">
        <v>773</v>
      </c>
      <c r="C72" s="17">
        <v>5500</v>
      </c>
      <c r="D72" s="17">
        <v>3000</v>
      </c>
      <c r="E72" s="17">
        <v>2000</v>
      </c>
      <c r="F72" s="93">
        <v>1</v>
      </c>
      <c r="G72" s="155">
        <v>1</v>
      </c>
      <c r="H72" s="275">
        <f>6500/C72</f>
        <v>1.1818181818181819</v>
      </c>
      <c r="I72" s="276"/>
      <c r="J72" s="276" t="s">
        <v>2917</v>
      </c>
      <c r="K72" s="41"/>
    </row>
    <row r="73" spans="1:11" ht="43.15" customHeight="1" x14ac:dyDescent="0.25">
      <c r="A73" s="18"/>
      <c r="B73" s="16" t="s">
        <v>774</v>
      </c>
      <c r="C73" s="17">
        <v>5000</v>
      </c>
      <c r="D73" s="17">
        <v>3000</v>
      </c>
      <c r="E73" s="17">
        <v>2000</v>
      </c>
      <c r="F73" s="93">
        <v>1</v>
      </c>
      <c r="G73" s="155">
        <v>1</v>
      </c>
      <c r="H73" s="275"/>
      <c r="I73" s="276"/>
      <c r="J73" s="276"/>
      <c r="K73" s="41"/>
    </row>
    <row r="74" spans="1:11" ht="27" customHeight="1" x14ac:dyDescent="0.25">
      <c r="A74" s="67">
        <v>11</v>
      </c>
      <c r="B74" s="14" t="s">
        <v>460</v>
      </c>
      <c r="C74" s="22"/>
      <c r="D74" s="22"/>
      <c r="E74" s="22"/>
      <c r="F74" s="41"/>
      <c r="G74" s="145"/>
      <c r="H74" s="275"/>
      <c r="I74" s="276"/>
      <c r="J74" s="276"/>
      <c r="K74" s="41"/>
    </row>
    <row r="75" spans="1:11" ht="27" customHeight="1" x14ac:dyDescent="0.25">
      <c r="A75" s="18"/>
      <c r="B75" s="16" t="s">
        <v>775</v>
      </c>
      <c r="C75" s="17">
        <v>7500</v>
      </c>
      <c r="D75" s="17">
        <v>3800</v>
      </c>
      <c r="E75" s="17">
        <v>2000</v>
      </c>
      <c r="F75" s="93">
        <v>1</v>
      </c>
      <c r="G75" s="155">
        <v>1</v>
      </c>
      <c r="H75" s="275"/>
      <c r="I75" s="276"/>
      <c r="J75" s="276"/>
      <c r="K75" s="41"/>
    </row>
    <row r="76" spans="1:11" ht="42" customHeight="1" x14ac:dyDescent="0.25">
      <c r="A76" s="18"/>
      <c r="B76" s="16" t="s">
        <v>776</v>
      </c>
      <c r="C76" s="17">
        <v>8500</v>
      </c>
      <c r="D76" s="17">
        <v>4300</v>
      </c>
      <c r="E76" s="17">
        <v>2200</v>
      </c>
      <c r="F76" s="93">
        <v>1</v>
      </c>
      <c r="G76" s="155">
        <v>1</v>
      </c>
      <c r="H76" s="275"/>
      <c r="I76" s="276"/>
      <c r="J76" s="276"/>
      <c r="K76" s="41"/>
    </row>
    <row r="77" spans="1:11" ht="43.15" customHeight="1" x14ac:dyDescent="0.25">
      <c r="A77" s="18"/>
      <c r="B77" s="16" t="s">
        <v>777</v>
      </c>
      <c r="C77" s="23">
        <v>8000</v>
      </c>
      <c r="D77" s="23">
        <v>4000</v>
      </c>
      <c r="E77" s="23">
        <v>2000</v>
      </c>
      <c r="F77" s="93">
        <v>1</v>
      </c>
      <c r="G77" s="155">
        <v>1</v>
      </c>
      <c r="H77" s="275"/>
      <c r="I77" s="276"/>
      <c r="J77" s="276"/>
      <c r="K77" s="41"/>
    </row>
    <row r="78" spans="1:11" ht="27" customHeight="1" x14ac:dyDescent="0.25">
      <c r="A78" s="18"/>
      <c r="B78" s="16" t="s">
        <v>778</v>
      </c>
      <c r="C78" s="17">
        <v>8500</v>
      </c>
      <c r="D78" s="17">
        <v>4300</v>
      </c>
      <c r="E78" s="17">
        <v>2200</v>
      </c>
      <c r="F78" s="93">
        <v>1</v>
      </c>
      <c r="G78" s="155">
        <v>1</v>
      </c>
      <c r="H78" s="275"/>
      <c r="I78" s="276"/>
      <c r="J78" s="276"/>
      <c r="K78" s="41"/>
    </row>
    <row r="79" spans="1:11" ht="27" customHeight="1" x14ac:dyDescent="0.25">
      <c r="A79" s="18"/>
      <c r="B79" s="16" t="s">
        <v>779</v>
      </c>
      <c r="C79" s="17">
        <v>12000</v>
      </c>
      <c r="D79" s="17">
        <v>6000</v>
      </c>
      <c r="E79" s="17">
        <v>3100</v>
      </c>
      <c r="F79" s="93">
        <v>1</v>
      </c>
      <c r="G79" s="155">
        <v>1</v>
      </c>
      <c r="H79" s="275"/>
      <c r="I79" s="276"/>
      <c r="J79" s="276"/>
      <c r="K79" s="41"/>
    </row>
    <row r="80" spans="1:11" ht="27" customHeight="1" x14ac:dyDescent="0.25">
      <c r="A80" s="18"/>
      <c r="B80" s="16" t="s">
        <v>780</v>
      </c>
      <c r="C80" s="17">
        <v>16000</v>
      </c>
      <c r="D80" s="17">
        <v>8000</v>
      </c>
      <c r="E80" s="17">
        <v>4000</v>
      </c>
      <c r="F80" s="93">
        <v>1</v>
      </c>
      <c r="G80" s="155">
        <v>1</v>
      </c>
      <c r="H80" s="275"/>
      <c r="I80" s="276"/>
      <c r="J80" s="276"/>
      <c r="K80" s="41"/>
    </row>
    <row r="81" spans="1:11" ht="27" customHeight="1" x14ac:dyDescent="0.25">
      <c r="A81" s="18"/>
      <c r="B81" s="16" t="s">
        <v>781</v>
      </c>
      <c r="C81" s="17">
        <v>13000</v>
      </c>
      <c r="D81" s="17">
        <v>6500</v>
      </c>
      <c r="E81" s="17">
        <v>3500</v>
      </c>
      <c r="F81" s="93">
        <v>1</v>
      </c>
      <c r="G81" s="155">
        <v>1</v>
      </c>
      <c r="H81" s="275"/>
      <c r="I81" s="276"/>
      <c r="J81" s="276"/>
      <c r="K81" s="41"/>
    </row>
    <row r="82" spans="1:11" ht="27" customHeight="1" x14ac:dyDescent="0.25">
      <c r="A82" s="18"/>
      <c r="B82" s="16" t="s">
        <v>782</v>
      </c>
      <c r="C82" s="23">
        <v>9000</v>
      </c>
      <c r="D82" s="23">
        <v>4500</v>
      </c>
      <c r="E82" s="23">
        <v>3000</v>
      </c>
      <c r="F82" s="93">
        <v>1</v>
      </c>
      <c r="G82" s="155">
        <v>1</v>
      </c>
      <c r="H82" s="275"/>
      <c r="I82" s="276"/>
      <c r="J82" s="276"/>
      <c r="K82" s="41"/>
    </row>
    <row r="83" spans="1:11" ht="27" customHeight="1" x14ac:dyDescent="0.25">
      <c r="A83" s="18"/>
      <c r="B83" s="16" t="s">
        <v>783</v>
      </c>
      <c r="C83" s="17">
        <v>12000</v>
      </c>
      <c r="D83" s="17">
        <v>6000</v>
      </c>
      <c r="E83" s="17">
        <v>3000</v>
      </c>
      <c r="F83" s="93">
        <v>1</v>
      </c>
      <c r="G83" s="155">
        <v>1</v>
      </c>
      <c r="H83" s="275"/>
      <c r="I83" s="276"/>
      <c r="J83" s="276"/>
      <c r="K83" s="41"/>
    </row>
    <row r="84" spans="1:11" ht="43.15" customHeight="1" x14ac:dyDescent="0.25">
      <c r="A84" s="18"/>
      <c r="B84" s="16" t="s">
        <v>784</v>
      </c>
      <c r="C84" s="17">
        <v>12500</v>
      </c>
      <c r="D84" s="17">
        <v>6300</v>
      </c>
      <c r="E84" s="17">
        <v>3200</v>
      </c>
      <c r="F84" s="93">
        <v>1</v>
      </c>
      <c r="G84" s="155">
        <v>1</v>
      </c>
      <c r="H84" s="275"/>
      <c r="I84" s="276"/>
      <c r="J84" s="276"/>
      <c r="K84" s="41"/>
    </row>
    <row r="85" spans="1:11" ht="27" customHeight="1" x14ac:dyDescent="0.25">
      <c r="A85" s="18"/>
      <c r="B85" s="16" t="s">
        <v>785</v>
      </c>
      <c r="C85" s="17">
        <v>15000</v>
      </c>
      <c r="D85" s="17">
        <v>8000</v>
      </c>
      <c r="E85" s="17">
        <v>4000</v>
      </c>
      <c r="F85" s="93">
        <v>1</v>
      </c>
      <c r="G85" s="155">
        <v>1</v>
      </c>
      <c r="H85" s="275"/>
      <c r="I85" s="276"/>
      <c r="J85" s="276"/>
      <c r="K85" s="41"/>
    </row>
    <row r="86" spans="1:11" ht="27" customHeight="1" x14ac:dyDescent="0.25">
      <c r="A86" s="18"/>
      <c r="B86" s="16" t="s">
        <v>786</v>
      </c>
      <c r="C86" s="17">
        <v>15000</v>
      </c>
      <c r="D86" s="17">
        <v>8000</v>
      </c>
      <c r="E86" s="17">
        <v>4000</v>
      </c>
      <c r="F86" s="93">
        <v>1</v>
      </c>
      <c r="G86" s="155">
        <v>1</v>
      </c>
      <c r="H86" s="275"/>
      <c r="I86" s="276"/>
      <c r="J86" s="276"/>
      <c r="K86" s="41"/>
    </row>
    <row r="87" spans="1:11" ht="43.15" customHeight="1" x14ac:dyDescent="0.25">
      <c r="A87" s="67"/>
      <c r="B87" s="16" t="s">
        <v>787</v>
      </c>
      <c r="C87" s="17">
        <v>7500</v>
      </c>
      <c r="D87" s="17">
        <v>4000</v>
      </c>
      <c r="E87" s="17">
        <v>2000</v>
      </c>
      <c r="F87" s="93">
        <v>1</v>
      </c>
      <c r="G87" s="155">
        <v>1</v>
      </c>
      <c r="H87" s="275"/>
      <c r="I87" s="276"/>
      <c r="J87" s="276"/>
      <c r="K87" s="41"/>
    </row>
    <row r="88" spans="1:11" ht="27" customHeight="1" x14ac:dyDescent="0.25">
      <c r="A88" s="67"/>
      <c r="B88" s="16" t="s">
        <v>788</v>
      </c>
      <c r="C88" s="17">
        <v>7000</v>
      </c>
      <c r="D88" s="17">
        <v>3600</v>
      </c>
      <c r="E88" s="17">
        <v>2000</v>
      </c>
      <c r="F88" s="93">
        <v>1</v>
      </c>
      <c r="G88" s="155">
        <v>1</v>
      </c>
      <c r="H88" s="275"/>
      <c r="I88" s="276"/>
      <c r="J88" s="276"/>
      <c r="K88" s="41"/>
    </row>
    <row r="89" spans="1:11" ht="27" customHeight="1" x14ac:dyDescent="0.25">
      <c r="A89" s="67"/>
      <c r="B89" s="16" t="s">
        <v>789</v>
      </c>
      <c r="C89" s="17">
        <v>6000</v>
      </c>
      <c r="D89" s="17">
        <v>3000</v>
      </c>
      <c r="E89" s="17">
        <v>2000</v>
      </c>
      <c r="F89" s="93">
        <v>1</v>
      </c>
      <c r="G89" s="155">
        <v>1</v>
      </c>
      <c r="H89" s="275"/>
      <c r="I89" s="276"/>
      <c r="J89" s="276"/>
      <c r="K89" s="41"/>
    </row>
    <row r="90" spans="1:11" ht="27" customHeight="1" x14ac:dyDescent="0.25">
      <c r="A90" s="67">
        <v>12</v>
      </c>
      <c r="B90" s="16" t="s">
        <v>790</v>
      </c>
      <c r="C90" s="17">
        <v>9000</v>
      </c>
      <c r="D90" s="17">
        <v>4500</v>
      </c>
      <c r="E90" s="17">
        <v>2250</v>
      </c>
      <c r="F90" s="93">
        <v>1</v>
      </c>
      <c r="G90" s="155">
        <v>1</v>
      </c>
      <c r="H90" s="275"/>
      <c r="I90" s="276"/>
      <c r="J90" s="276"/>
      <c r="K90" s="41"/>
    </row>
    <row r="91" spans="1:11" ht="27" customHeight="1" x14ac:dyDescent="0.25">
      <c r="A91" s="67">
        <v>13</v>
      </c>
      <c r="B91" s="16" t="s">
        <v>791</v>
      </c>
      <c r="C91" s="17">
        <v>10000</v>
      </c>
      <c r="D91" s="17">
        <v>5000</v>
      </c>
      <c r="E91" s="17">
        <v>2500</v>
      </c>
      <c r="F91" s="93">
        <v>1</v>
      </c>
      <c r="G91" s="155">
        <v>1</v>
      </c>
      <c r="H91" s="275"/>
      <c r="I91" s="276"/>
      <c r="J91" s="276"/>
      <c r="K91" s="41"/>
    </row>
    <row r="92" spans="1:11" ht="27" customHeight="1" x14ac:dyDescent="0.25">
      <c r="A92" s="67">
        <v>14</v>
      </c>
      <c r="B92" s="14" t="s">
        <v>792</v>
      </c>
      <c r="C92" s="22"/>
      <c r="D92" s="22"/>
      <c r="E92" s="22"/>
      <c r="F92" s="93"/>
      <c r="G92" s="155"/>
      <c r="H92" s="275"/>
      <c r="I92" s="276"/>
      <c r="J92" s="276"/>
      <c r="K92" s="41"/>
    </row>
    <row r="93" spans="1:11" ht="27" customHeight="1" x14ac:dyDescent="0.25">
      <c r="A93" s="18"/>
      <c r="B93" s="16" t="s">
        <v>49</v>
      </c>
      <c r="C93" s="17">
        <v>11000</v>
      </c>
      <c r="D93" s="22"/>
      <c r="E93" s="22"/>
      <c r="F93" s="93">
        <v>1</v>
      </c>
      <c r="G93" s="155">
        <v>1</v>
      </c>
      <c r="H93" s="275"/>
      <c r="I93" s="276"/>
      <c r="J93" s="276"/>
      <c r="K93" s="41"/>
    </row>
    <row r="94" spans="1:11" ht="27" customHeight="1" x14ac:dyDescent="0.25">
      <c r="A94" s="18"/>
      <c r="B94" s="16" t="s">
        <v>793</v>
      </c>
      <c r="C94" s="17">
        <v>13000</v>
      </c>
      <c r="D94" s="22"/>
      <c r="E94" s="22"/>
      <c r="F94" s="93">
        <v>1</v>
      </c>
      <c r="G94" s="155">
        <v>1</v>
      </c>
      <c r="H94" s="275"/>
      <c r="I94" s="276"/>
      <c r="J94" s="276"/>
      <c r="K94" s="41"/>
    </row>
    <row r="95" spans="1:11" ht="27" customHeight="1" x14ac:dyDescent="0.25">
      <c r="A95" s="18"/>
      <c r="B95" s="16" t="s">
        <v>794</v>
      </c>
      <c r="C95" s="17">
        <v>14000</v>
      </c>
      <c r="D95" s="22"/>
      <c r="E95" s="22"/>
      <c r="F95" s="93">
        <v>1</v>
      </c>
      <c r="G95" s="155">
        <v>1</v>
      </c>
      <c r="H95" s="275"/>
      <c r="I95" s="276"/>
      <c r="J95" s="276"/>
      <c r="K95" s="41"/>
    </row>
    <row r="96" spans="1:11" ht="27" customHeight="1" x14ac:dyDescent="0.25">
      <c r="A96" s="67">
        <v>15</v>
      </c>
      <c r="B96" s="14" t="s">
        <v>795</v>
      </c>
      <c r="C96" s="22"/>
      <c r="D96" s="22"/>
      <c r="E96" s="22"/>
      <c r="F96" s="93">
        <v>1</v>
      </c>
      <c r="G96" s="155">
        <v>1</v>
      </c>
      <c r="H96" s="275"/>
      <c r="I96" s="276"/>
      <c r="J96" s="276"/>
      <c r="K96" s="41"/>
    </row>
    <row r="97" spans="1:11" ht="27" customHeight="1" x14ac:dyDescent="0.25">
      <c r="A97" s="18"/>
      <c r="B97" s="16" t="s">
        <v>796</v>
      </c>
      <c r="C97" s="17">
        <v>14000</v>
      </c>
      <c r="D97" s="22"/>
      <c r="E97" s="22"/>
      <c r="F97" s="93">
        <v>1</v>
      </c>
      <c r="G97" s="155">
        <v>1</v>
      </c>
      <c r="H97" s="275"/>
      <c r="I97" s="276"/>
      <c r="J97" s="276"/>
      <c r="K97" s="41"/>
    </row>
    <row r="98" spans="1:11" ht="27" customHeight="1" x14ac:dyDescent="0.25">
      <c r="A98" s="18"/>
      <c r="B98" s="16" t="s">
        <v>797</v>
      </c>
      <c r="C98" s="17">
        <v>13500</v>
      </c>
      <c r="D98" s="22"/>
      <c r="E98" s="22"/>
      <c r="F98" s="93">
        <v>1</v>
      </c>
      <c r="G98" s="155">
        <v>1</v>
      </c>
      <c r="H98" s="275"/>
      <c r="I98" s="276"/>
      <c r="J98" s="276"/>
      <c r="K98" s="41"/>
    </row>
    <row r="99" spans="1:11" ht="27" customHeight="1" x14ac:dyDescent="0.25">
      <c r="A99" s="18"/>
      <c r="B99" s="16" t="s">
        <v>798</v>
      </c>
      <c r="C99" s="17">
        <v>14000</v>
      </c>
      <c r="D99" s="22"/>
      <c r="E99" s="22"/>
      <c r="F99" s="93">
        <v>1</v>
      </c>
      <c r="G99" s="155">
        <v>1</v>
      </c>
      <c r="H99" s="275"/>
      <c r="I99" s="276"/>
      <c r="J99" s="276"/>
      <c r="K99" s="41"/>
    </row>
    <row r="100" spans="1:11" ht="27" customHeight="1" x14ac:dyDescent="0.25">
      <c r="A100" s="18"/>
      <c r="B100" s="16" t="s">
        <v>799</v>
      </c>
      <c r="C100" s="17">
        <v>13500</v>
      </c>
      <c r="D100" s="22"/>
      <c r="E100" s="22"/>
      <c r="F100" s="93">
        <v>1</v>
      </c>
      <c r="G100" s="155">
        <v>1</v>
      </c>
      <c r="H100" s="275"/>
      <c r="I100" s="276"/>
      <c r="J100" s="276"/>
      <c r="K100" s="41"/>
    </row>
    <row r="101" spans="1:11" ht="27" customHeight="1" x14ac:dyDescent="0.25">
      <c r="A101" s="18"/>
      <c r="B101" s="16" t="s">
        <v>800</v>
      </c>
      <c r="C101" s="17">
        <v>11500</v>
      </c>
      <c r="D101" s="22"/>
      <c r="E101" s="22"/>
      <c r="F101" s="93">
        <v>1</v>
      </c>
      <c r="G101" s="155">
        <v>1</v>
      </c>
      <c r="H101" s="275"/>
      <c r="I101" s="276"/>
      <c r="J101" s="276"/>
      <c r="K101" s="41"/>
    </row>
    <row r="102" spans="1:11" ht="27" customHeight="1" x14ac:dyDescent="0.25">
      <c r="A102" s="67">
        <v>16</v>
      </c>
      <c r="B102" s="14" t="s">
        <v>801</v>
      </c>
      <c r="C102" s="22"/>
      <c r="D102" s="22"/>
      <c r="E102" s="22"/>
      <c r="F102" s="41"/>
      <c r="G102" s="145"/>
      <c r="H102" s="275"/>
      <c r="I102" s="276"/>
      <c r="J102" s="276"/>
      <c r="K102" s="41"/>
    </row>
    <row r="103" spans="1:11" ht="27" customHeight="1" x14ac:dyDescent="0.25">
      <c r="A103" s="18"/>
      <c r="B103" s="16" t="s">
        <v>802</v>
      </c>
      <c r="C103" s="17">
        <v>16500</v>
      </c>
      <c r="D103" s="22"/>
      <c r="E103" s="22"/>
      <c r="F103" s="93">
        <v>1</v>
      </c>
      <c r="G103" s="155">
        <v>1</v>
      </c>
      <c r="H103" s="275"/>
      <c r="I103" s="276"/>
      <c r="J103" s="276"/>
      <c r="K103" s="41"/>
    </row>
    <row r="104" spans="1:11" ht="27" customHeight="1" x14ac:dyDescent="0.25">
      <c r="A104" s="18"/>
      <c r="B104" s="16" t="s">
        <v>803</v>
      </c>
      <c r="C104" s="17">
        <v>14000</v>
      </c>
      <c r="D104" s="22"/>
      <c r="E104" s="22"/>
      <c r="F104" s="93">
        <v>1</v>
      </c>
      <c r="G104" s="155">
        <v>1</v>
      </c>
      <c r="H104" s="275"/>
      <c r="I104" s="276"/>
      <c r="J104" s="276"/>
      <c r="K104" s="41"/>
    </row>
    <row r="105" spans="1:11" ht="27" customHeight="1" x14ac:dyDescent="0.25">
      <c r="A105" s="18"/>
      <c r="B105" s="16" t="s">
        <v>804</v>
      </c>
      <c r="C105" s="17">
        <v>10500</v>
      </c>
      <c r="D105" s="22"/>
      <c r="E105" s="22"/>
      <c r="F105" s="93">
        <v>1</v>
      </c>
      <c r="G105" s="155">
        <v>1</v>
      </c>
      <c r="H105" s="275"/>
      <c r="I105" s="276"/>
      <c r="J105" s="276"/>
      <c r="K105" s="41"/>
    </row>
    <row r="106" spans="1:11" ht="27" customHeight="1" x14ac:dyDescent="0.25">
      <c r="A106" s="18"/>
      <c r="B106" s="16" t="s">
        <v>805</v>
      </c>
      <c r="C106" s="17">
        <v>13000</v>
      </c>
      <c r="D106" s="22"/>
      <c r="E106" s="22"/>
      <c r="F106" s="93">
        <v>1</v>
      </c>
      <c r="G106" s="155">
        <v>1</v>
      </c>
      <c r="H106" s="275"/>
      <c r="I106" s="276"/>
      <c r="J106" s="276"/>
      <c r="K106" s="41"/>
    </row>
    <row r="107" spans="1:11" ht="27" customHeight="1" x14ac:dyDescent="0.25">
      <c r="A107" s="18"/>
      <c r="B107" s="16" t="s">
        <v>806</v>
      </c>
      <c r="C107" s="17">
        <v>12000</v>
      </c>
      <c r="D107" s="22"/>
      <c r="E107" s="22"/>
      <c r="F107" s="93">
        <v>1</v>
      </c>
      <c r="G107" s="155">
        <v>1</v>
      </c>
      <c r="H107" s="275"/>
      <c r="I107" s="276"/>
      <c r="J107" s="276"/>
      <c r="K107" s="41"/>
    </row>
    <row r="108" spans="1:11" ht="27" customHeight="1" x14ac:dyDescent="0.25">
      <c r="A108" s="18"/>
      <c r="B108" s="16" t="s">
        <v>66</v>
      </c>
      <c r="C108" s="17">
        <v>13000</v>
      </c>
      <c r="D108" s="22"/>
      <c r="E108" s="22"/>
      <c r="F108" s="93">
        <v>1</v>
      </c>
      <c r="G108" s="155">
        <v>1</v>
      </c>
      <c r="H108" s="275"/>
      <c r="I108" s="276"/>
      <c r="J108" s="276"/>
      <c r="K108" s="41"/>
    </row>
    <row r="109" spans="1:11" ht="27" customHeight="1" x14ac:dyDescent="0.25">
      <c r="A109" s="18"/>
      <c r="B109" s="16" t="s">
        <v>807</v>
      </c>
      <c r="C109" s="17">
        <v>12000</v>
      </c>
      <c r="D109" s="22"/>
      <c r="E109" s="22"/>
      <c r="F109" s="93">
        <v>1</v>
      </c>
      <c r="G109" s="155">
        <v>1</v>
      </c>
      <c r="H109" s="275"/>
      <c r="I109" s="276"/>
      <c r="J109" s="276"/>
      <c r="K109" s="41"/>
    </row>
    <row r="110" spans="1:11" ht="27" customHeight="1" x14ac:dyDescent="0.25">
      <c r="A110" s="18"/>
      <c r="B110" s="16" t="s">
        <v>808</v>
      </c>
      <c r="C110" s="17">
        <v>11000</v>
      </c>
      <c r="D110" s="22"/>
      <c r="E110" s="22"/>
      <c r="F110" s="93">
        <v>1</v>
      </c>
      <c r="G110" s="155">
        <v>1</v>
      </c>
      <c r="H110" s="275"/>
      <c r="I110" s="276"/>
      <c r="J110" s="276"/>
      <c r="K110" s="41"/>
    </row>
    <row r="111" spans="1:11" ht="27" customHeight="1" x14ac:dyDescent="0.25">
      <c r="A111" s="18"/>
      <c r="B111" s="16" t="s">
        <v>809</v>
      </c>
      <c r="C111" s="17">
        <v>12000</v>
      </c>
      <c r="D111" s="22"/>
      <c r="E111" s="22"/>
      <c r="F111" s="93">
        <v>1</v>
      </c>
      <c r="G111" s="155">
        <v>1</v>
      </c>
      <c r="H111" s="275"/>
      <c r="I111" s="276"/>
      <c r="J111" s="276"/>
      <c r="K111" s="41"/>
    </row>
    <row r="112" spans="1:11" ht="27" customHeight="1" x14ac:dyDescent="0.25">
      <c r="A112" s="18"/>
      <c r="B112" s="16" t="s">
        <v>51</v>
      </c>
      <c r="C112" s="17">
        <v>12000</v>
      </c>
      <c r="D112" s="22"/>
      <c r="E112" s="22"/>
      <c r="F112" s="93">
        <v>1</v>
      </c>
      <c r="G112" s="155">
        <v>1</v>
      </c>
      <c r="H112" s="275"/>
      <c r="I112" s="276"/>
      <c r="J112" s="276"/>
      <c r="K112" s="41"/>
    </row>
    <row r="113" spans="1:11" ht="27" customHeight="1" x14ac:dyDescent="0.25">
      <c r="A113" s="67">
        <v>17</v>
      </c>
      <c r="B113" s="14" t="s">
        <v>810</v>
      </c>
      <c r="C113" s="22"/>
      <c r="D113" s="22"/>
      <c r="E113" s="22"/>
      <c r="F113" s="41"/>
      <c r="G113" s="145"/>
      <c r="H113" s="275"/>
      <c r="I113" s="276"/>
      <c r="J113" s="276"/>
      <c r="K113" s="41"/>
    </row>
    <row r="114" spans="1:11" ht="27" customHeight="1" x14ac:dyDescent="0.25">
      <c r="A114" s="18"/>
      <c r="B114" s="16" t="s">
        <v>811</v>
      </c>
      <c r="C114" s="17">
        <v>10000</v>
      </c>
      <c r="D114" s="22"/>
      <c r="E114" s="22"/>
      <c r="F114" s="93">
        <v>1</v>
      </c>
      <c r="G114" s="155">
        <v>1</v>
      </c>
      <c r="H114" s="275"/>
      <c r="I114" s="276"/>
      <c r="J114" s="276"/>
      <c r="K114" s="41"/>
    </row>
    <row r="115" spans="1:11" ht="27" customHeight="1" x14ac:dyDescent="0.25">
      <c r="A115" s="18"/>
      <c r="B115" s="16" t="s">
        <v>812</v>
      </c>
      <c r="C115" s="17">
        <v>11000</v>
      </c>
      <c r="D115" s="22"/>
      <c r="E115" s="22"/>
      <c r="F115" s="93">
        <v>1</v>
      </c>
      <c r="G115" s="155">
        <v>1</v>
      </c>
      <c r="H115" s="275"/>
      <c r="I115" s="276"/>
      <c r="J115" s="276"/>
      <c r="K115" s="41"/>
    </row>
    <row r="116" spans="1:11" ht="27" customHeight="1" x14ac:dyDescent="0.25">
      <c r="A116" s="18"/>
      <c r="B116" s="16" t="s">
        <v>49</v>
      </c>
      <c r="C116" s="17">
        <v>14000</v>
      </c>
      <c r="D116" s="22"/>
      <c r="E116" s="22"/>
      <c r="F116" s="93">
        <v>1</v>
      </c>
      <c r="G116" s="155">
        <v>1</v>
      </c>
      <c r="H116" s="275"/>
      <c r="I116" s="276"/>
      <c r="J116" s="276"/>
      <c r="K116" s="41"/>
    </row>
    <row r="117" spans="1:11" ht="27" customHeight="1" x14ac:dyDescent="0.25">
      <c r="A117" s="67">
        <v>18</v>
      </c>
      <c r="B117" s="14" t="s">
        <v>813</v>
      </c>
      <c r="C117" s="22"/>
      <c r="D117" s="22"/>
      <c r="E117" s="22"/>
      <c r="F117" s="41"/>
      <c r="G117" s="145"/>
      <c r="H117" s="275"/>
      <c r="I117" s="276"/>
      <c r="J117" s="276"/>
      <c r="K117" s="41"/>
    </row>
    <row r="118" spans="1:11" ht="27" customHeight="1" x14ac:dyDescent="0.25">
      <c r="A118" s="18"/>
      <c r="B118" s="16" t="s">
        <v>814</v>
      </c>
      <c r="C118" s="17">
        <v>12500</v>
      </c>
      <c r="D118" s="22"/>
      <c r="E118" s="22"/>
      <c r="F118" s="93">
        <v>1</v>
      </c>
      <c r="G118" s="155">
        <v>1</v>
      </c>
      <c r="H118" s="275"/>
      <c r="I118" s="276"/>
      <c r="J118" s="276"/>
      <c r="K118" s="41"/>
    </row>
    <row r="119" spans="1:11" ht="27" customHeight="1" x14ac:dyDescent="0.25">
      <c r="A119" s="18"/>
      <c r="B119" s="16" t="s">
        <v>61</v>
      </c>
      <c r="C119" s="17">
        <v>10000</v>
      </c>
      <c r="D119" s="22"/>
      <c r="E119" s="22"/>
      <c r="F119" s="93">
        <v>1</v>
      </c>
      <c r="G119" s="155">
        <v>1</v>
      </c>
      <c r="H119" s="275"/>
      <c r="I119" s="276"/>
      <c r="J119" s="276"/>
      <c r="K119" s="41"/>
    </row>
    <row r="120" spans="1:11" ht="27" customHeight="1" x14ac:dyDescent="0.25">
      <c r="A120" s="18"/>
      <c r="B120" s="16" t="s">
        <v>815</v>
      </c>
      <c r="C120" s="17">
        <v>8000</v>
      </c>
      <c r="D120" s="22"/>
      <c r="E120" s="22"/>
      <c r="F120" s="93">
        <v>1.2</v>
      </c>
      <c r="G120" s="155">
        <v>1.2</v>
      </c>
      <c r="H120" s="275"/>
      <c r="I120" s="276"/>
      <c r="J120" s="276"/>
      <c r="K120" s="41"/>
    </row>
    <row r="121" spans="1:11" ht="27" customHeight="1" x14ac:dyDescent="0.25">
      <c r="A121" s="18"/>
      <c r="B121" s="16" t="s">
        <v>816</v>
      </c>
      <c r="C121" s="17">
        <v>9000</v>
      </c>
      <c r="D121" s="22"/>
      <c r="E121" s="22"/>
      <c r="F121" s="93">
        <v>1.2</v>
      </c>
      <c r="G121" s="155">
        <v>1.2</v>
      </c>
      <c r="H121" s="275"/>
      <c r="I121" s="276"/>
      <c r="J121" s="276"/>
      <c r="K121" s="41"/>
    </row>
    <row r="122" spans="1:11" ht="27" customHeight="1" x14ac:dyDescent="0.25">
      <c r="A122" s="67">
        <v>19</v>
      </c>
      <c r="B122" s="14" t="s">
        <v>817</v>
      </c>
      <c r="C122" s="22"/>
      <c r="D122" s="22"/>
      <c r="E122" s="22"/>
      <c r="F122" s="41"/>
      <c r="G122" s="145"/>
      <c r="H122" s="275"/>
      <c r="I122" s="276"/>
      <c r="J122" s="276"/>
      <c r="K122" s="41"/>
    </row>
    <row r="123" spans="1:11" ht="27" customHeight="1" x14ac:dyDescent="0.25">
      <c r="A123" s="18"/>
      <c r="B123" s="16" t="s">
        <v>818</v>
      </c>
      <c r="C123" s="17">
        <v>14000</v>
      </c>
      <c r="D123" s="22"/>
      <c r="E123" s="22"/>
      <c r="F123" s="93">
        <v>1</v>
      </c>
      <c r="G123" s="155">
        <v>1</v>
      </c>
      <c r="H123" s="275"/>
      <c r="I123" s="276"/>
      <c r="J123" s="276"/>
      <c r="K123" s="41"/>
    </row>
    <row r="124" spans="1:11" ht="27" customHeight="1" x14ac:dyDescent="0.25">
      <c r="A124" s="18"/>
      <c r="B124" s="16" t="s">
        <v>819</v>
      </c>
      <c r="C124" s="17">
        <v>13000</v>
      </c>
      <c r="D124" s="22"/>
      <c r="E124" s="22"/>
      <c r="F124" s="93">
        <v>1</v>
      </c>
      <c r="G124" s="155">
        <v>1</v>
      </c>
      <c r="H124" s="275"/>
      <c r="I124" s="276"/>
      <c r="J124" s="276"/>
      <c r="K124" s="41"/>
    </row>
    <row r="125" spans="1:11" ht="27" customHeight="1" x14ac:dyDescent="0.25">
      <c r="A125" s="18"/>
      <c r="B125" s="16" t="s">
        <v>820</v>
      </c>
      <c r="C125" s="17">
        <v>12000</v>
      </c>
      <c r="D125" s="22"/>
      <c r="E125" s="22"/>
      <c r="F125" s="93">
        <v>1</v>
      </c>
      <c r="G125" s="155">
        <v>1</v>
      </c>
      <c r="H125" s="275"/>
      <c r="I125" s="276"/>
      <c r="J125" s="276"/>
      <c r="K125" s="41"/>
    </row>
    <row r="126" spans="1:11" ht="27" customHeight="1" x14ac:dyDescent="0.25">
      <c r="A126" s="18"/>
      <c r="B126" s="16" t="s">
        <v>821</v>
      </c>
      <c r="C126" s="17">
        <v>11000</v>
      </c>
      <c r="D126" s="22"/>
      <c r="E126" s="22"/>
      <c r="F126" s="93">
        <v>1</v>
      </c>
      <c r="G126" s="155">
        <v>1</v>
      </c>
      <c r="H126" s="275"/>
      <c r="I126" s="276"/>
      <c r="J126" s="276"/>
      <c r="K126" s="41"/>
    </row>
    <row r="127" spans="1:11" ht="27" customHeight="1" x14ac:dyDescent="0.25">
      <c r="A127" s="67">
        <v>20</v>
      </c>
      <c r="B127" s="14" t="s">
        <v>822</v>
      </c>
      <c r="C127" s="22"/>
      <c r="D127" s="22"/>
      <c r="E127" s="22"/>
      <c r="F127" s="41"/>
      <c r="G127" s="145"/>
      <c r="H127" s="275"/>
      <c r="I127" s="276"/>
      <c r="J127" s="276"/>
      <c r="K127" s="41"/>
    </row>
    <row r="128" spans="1:11" ht="27" customHeight="1" x14ac:dyDescent="0.25">
      <c r="A128" s="67"/>
      <c r="B128" s="24" t="s">
        <v>823</v>
      </c>
      <c r="C128" s="17">
        <v>4000</v>
      </c>
      <c r="D128" s="22"/>
      <c r="E128" s="22"/>
      <c r="F128" s="93">
        <v>1</v>
      </c>
      <c r="G128" s="155">
        <v>1</v>
      </c>
      <c r="H128" s="275"/>
      <c r="I128" s="276"/>
      <c r="J128" s="276"/>
      <c r="K128" s="41"/>
    </row>
    <row r="129" spans="1:11" ht="27" customHeight="1" x14ac:dyDescent="0.25">
      <c r="A129" s="67"/>
      <c r="B129" s="24" t="s">
        <v>824</v>
      </c>
      <c r="C129" s="17">
        <v>3000</v>
      </c>
      <c r="D129" s="22"/>
      <c r="E129" s="22"/>
      <c r="F129" s="93">
        <v>1</v>
      </c>
      <c r="G129" s="155">
        <v>1</v>
      </c>
      <c r="H129" s="275"/>
      <c r="I129" s="276"/>
      <c r="J129" s="276"/>
      <c r="K129" s="41"/>
    </row>
    <row r="130" spans="1:11" ht="27" customHeight="1" x14ac:dyDescent="0.25">
      <c r="A130" s="67"/>
      <c r="B130" s="24" t="s">
        <v>825</v>
      </c>
      <c r="C130" s="17">
        <v>2000</v>
      </c>
      <c r="D130" s="22"/>
      <c r="E130" s="22"/>
      <c r="F130" s="93">
        <v>1</v>
      </c>
      <c r="G130" s="155">
        <v>1</v>
      </c>
      <c r="H130" s="275"/>
      <c r="I130" s="276"/>
      <c r="J130" s="276"/>
      <c r="K130" s="41"/>
    </row>
  </sheetData>
  <autoFilter ref="A3:K3" xr:uid="{00000000-0009-0000-0000-000022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L66"/>
  <sheetViews>
    <sheetView tabSelected="1" topLeftCell="A47" zoomScale="70" zoomScaleNormal="70" workbookViewId="0">
      <selection activeCell="T10" sqref="T10"/>
    </sheetView>
  </sheetViews>
  <sheetFormatPr defaultColWidth="8.875" defaultRowHeight="16.5" x14ac:dyDescent="0.25"/>
  <cols>
    <col min="1" max="1" width="8.875" style="21"/>
    <col min="2" max="2" width="60.125" style="21" customWidth="1"/>
    <col min="3" max="5" width="0" style="21" hidden="1" customWidth="1"/>
    <col min="6" max="6" width="17.125" style="28" hidden="1" customWidth="1"/>
    <col min="7" max="7" width="17.125" style="134" customWidth="1"/>
    <col min="8" max="10" width="17.125" style="28" hidden="1" customWidth="1"/>
    <col min="11" max="11" width="12.25" style="28" hidden="1" customWidth="1"/>
    <col min="12" max="16384" width="8.875" style="21"/>
  </cols>
  <sheetData>
    <row r="1" spans="1:11" s="119" customFormat="1" ht="29.25" customHeight="1" x14ac:dyDescent="0.2">
      <c r="A1" s="100" t="s">
        <v>663</v>
      </c>
      <c r="F1" s="105"/>
      <c r="G1" s="141"/>
      <c r="H1" s="105"/>
      <c r="I1" s="105"/>
      <c r="J1" s="105"/>
      <c r="K1" s="105"/>
    </row>
    <row r="2" spans="1:11" ht="32.450000000000003" customHeight="1" x14ac:dyDescent="0.25">
      <c r="A2" s="393" t="s">
        <v>0</v>
      </c>
      <c r="B2" s="393" t="s">
        <v>1</v>
      </c>
      <c r="C2" s="349" t="s">
        <v>2846</v>
      </c>
      <c r="D2" s="349"/>
      <c r="E2" s="349"/>
      <c r="F2" s="349" t="s">
        <v>2839</v>
      </c>
      <c r="G2" s="351" t="s">
        <v>2843</v>
      </c>
      <c r="H2" s="349" t="s">
        <v>2851</v>
      </c>
      <c r="I2" s="349" t="s">
        <v>2840</v>
      </c>
      <c r="J2" s="350" t="s">
        <v>2841</v>
      </c>
      <c r="K2" s="349" t="s">
        <v>2850</v>
      </c>
    </row>
    <row r="3" spans="1:11" ht="32.450000000000003" customHeight="1" x14ac:dyDescent="0.25">
      <c r="A3" s="393"/>
      <c r="B3" s="393"/>
      <c r="C3" s="67" t="s">
        <v>3</v>
      </c>
      <c r="D3" s="67" t="s">
        <v>4</v>
      </c>
      <c r="E3" s="67" t="s">
        <v>5</v>
      </c>
      <c r="F3" s="349"/>
      <c r="G3" s="351"/>
      <c r="H3" s="349"/>
      <c r="I3" s="349"/>
      <c r="J3" s="350"/>
      <c r="K3" s="349"/>
    </row>
    <row r="4" spans="1:11" ht="25.15" customHeight="1" x14ac:dyDescent="0.25">
      <c r="A4" s="67">
        <v>1</v>
      </c>
      <c r="B4" s="2" t="s">
        <v>611</v>
      </c>
      <c r="C4" s="4"/>
      <c r="D4" s="4"/>
      <c r="E4" s="4"/>
      <c r="F4" s="36"/>
      <c r="G4" s="136"/>
      <c r="H4" s="36"/>
      <c r="I4" s="36"/>
      <c r="J4" s="36"/>
      <c r="K4" s="170"/>
    </row>
    <row r="5" spans="1:11" ht="25.15" customHeight="1" x14ac:dyDescent="0.25">
      <c r="A5" s="67"/>
      <c r="B5" s="4" t="s">
        <v>664</v>
      </c>
      <c r="C5" s="5">
        <v>8000</v>
      </c>
      <c r="D5" s="5">
        <v>4000</v>
      </c>
      <c r="E5" s="5">
        <v>2000</v>
      </c>
      <c r="F5" s="71">
        <v>1</v>
      </c>
      <c r="G5" s="133">
        <v>1</v>
      </c>
      <c r="H5" s="35"/>
      <c r="I5" s="35"/>
      <c r="J5" s="35"/>
      <c r="K5" s="35"/>
    </row>
    <row r="6" spans="1:11" ht="25.15" customHeight="1" x14ac:dyDescent="0.25">
      <c r="A6" s="67">
        <v>2</v>
      </c>
      <c r="B6" s="2" t="s">
        <v>114</v>
      </c>
      <c r="C6" s="4"/>
      <c r="D6" s="4"/>
      <c r="E6" s="4"/>
      <c r="F6" s="36"/>
      <c r="G6" s="136"/>
      <c r="H6" s="36"/>
      <c r="I6" s="36"/>
      <c r="J6" s="36"/>
      <c r="K6" s="36"/>
    </row>
    <row r="7" spans="1:11" ht="38.450000000000003" customHeight="1" x14ac:dyDescent="0.25">
      <c r="A7" s="67"/>
      <c r="B7" s="4" t="s">
        <v>665</v>
      </c>
      <c r="C7" s="5">
        <v>7500</v>
      </c>
      <c r="D7" s="5">
        <v>4300</v>
      </c>
      <c r="E7" s="5">
        <v>2200</v>
      </c>
      <c r="F7" s="71">
        <v>1</v>
      </c>
      <c r="G7" s="133">
        <v>1</v>
      </c>
      <c r="H7" s="35"/>
      <c r="I7" s="35"/>
      <c r="J7" s="35"/>
      <c r="K7" s="35"/>
    </row>
    <row r="8" spans="1:11" ht="25.15" customHeight="1" x14ac:dyDescent="0.25">
      <c r="A8" s="67"/>
      <c r="B8" s="4" t="s">
        <v>666</v>
      </c>
      <c r="C8" s="5">
        <v>9500</v>
      </c>
      <c r="D8" s="5">
        <v>5300</v>
      </c>
      <c r="E8" s="5">
        <v>2700</v>
      </c>
      <c r="F8" s="71">
        <v>1</v>
      </c>
      <c r="G8" s="133">
        <v>1</v>
      </c>
      <c r="H8" s="35"/>
      <c r="I8" s="35"/>
      <c r="J8" s="35"/>
      <c r="K8" s="35"/>
    </row>
    <row r="9" spans="1:11" ht="25.15" customHeight="1" x14ac:dyDescent="0.25">
      <c r="A9" s="67">
        <v>3</v>
      </c>
      <c r="B9" s="2" t="s">
        <v>163</v>
      </c>
      <c r="C9" s="4"/>
      <c r="D9" s="4"/>
      <c r="E9" s="4"/>
      <c r="F9" s="36"/>
      <c r="G9" s="136"/>
      <c r="H9" s="36"/>
      <c r="I9" s="36"/>
      <c r="J9" s="36"/>
      <c r="K9" s="36"/>
    </row>
    <row r="10" spans="1:11" ht="25.15" customHeight="1" x14ac:dyDescent="0.25">
      <c r="A10" s="67"/>
      <c r="B10" s="4" t="s">
        <v>667</v>
      </c>
      <c r="C10" s="5">
        <v>9000</v>
      </c>
      <c r="D10" s="5">
        <v>4500</v>
      </c>
      <c r="E10" s="5">
        <v>2300</v>
      </c>
      <c r="F10" s="71">
        <v>1</v>
      </c>
      <c r="G10" s="133">
        <v>1</v>
      </c>
      <c r="H10" s="35"/>
      <c r="I10" s="35"/>
      <c r="J10" s="35"/>
      <c r="K10" s="35"/>
    </row>
    <row r="11" spans="1:11" ht="25.15" customHeight="1" x14ac:dyDescent="0.25">
      <c r="A11" s="67"/>
      <c r="B11" s="4" t="s">
        <v>668</v>
      </c>
      <c r="C11" s="5">
        <v>7000</v>
      </c>
      <c r="D11" s="5">
        <v>3500</v>
      </c>
      <c r="E11" s="5">
        <v>1800</v>
      </c>
      <c r="F11" s="71">
        <v>1</v>
      </c>
      <c r="G11" s="133">
        <v>1</v>
      </c>
      <c r="H11" s="35"/>
      <c r="I11" s="35"/>
      <c r="J11" s="35"/>
      <c r="K11" s="35"/>
    </row>
    <row r="12" spans="1:11" ht="38.450000000000003" customHeight="1" x14ac:dyDescent="0.25">
      <c r="A12" s="67"/>
      <c r="B12" s="4" t="s">
        <v>669</v>
      </c>
      <c r="C12" s="5">
        <v>5000</v>
      </c>
      <c r="D12" s="5">
        <v>2500</v>
      </c>
      <c r="E12" s="5">
        <v>1300</v>
      </c>
      <c r="F12" s="71">
        <v>1</v>
      </c>
      <c r="G12" s="133">
        <v>1</v>
      </c>
      <c r="H12" s="35"/>
      <c r="I12" s="35"/>
      <c r="J12" s="35"/>
      <c r="K12" s="35"/>
    </row>
    <row r="13" spans="1:11" ht="25.15" customHeight="1" x14ac:dyDescent="0.25">
      <c r="A13" s="67"/>
      <c r="B13" s="4" t="s">
        <v>670</v>
      </c>
      <c r="C13" s="5">
        <v>5000</v>
      </c>
      <c r="D13" s="5">
        <v>2500</v>
      </c>
      <c r="E13" s="5">
        <v>1300</v>
      </c>
      <c r="F13" s="71">
        <v>1</v>
      </c>
      <c r="G13" s="133">
        <v>1</v>
      </c>
      <c r="H13" s="35"/>
      <c r="I13" s="35"/>
      <c r="J13" s="35"/>
      <c r="K13" s="35"/>
    </row>
    <row r="14" spans="1:11" ht="25.15" customHeight="1" x14ac:dyDescent="0.25">
      <c r="A14" s="67"/>
      <c r="B14" s="4" t="s">
        <v>671</v>
      </c>
      <c r="C14" s="5">
        <v>4500</v>
      </c>
      <c r="D14" s="5">
        <v>2300</v>
      </c>
      <c r="E14" s="5">
        <v>1200</v>
      </c>
      <c r="F14" s="71">
        <v>1</v>
      </c>
      <c r="G14" s="133">
        <v>1</v>
      </c>
      <c r="H14" s="36"/>
      <c r="I14" s="36"/>
      <c r="J14" s="36"/>
      <c r="K14" s="36"/>
    </row>
    <row r="15" spans="1:11" ht="25.15" customHeight="1" x14ac:dyDescent="0.25">
      <c r="A15" s="67"/>
      <c r="B15" s="4" t="s">
        <v>672</v>
      </c>
      <c r="C15" s="5">
        <v>4000</v>
      </c>
      <c r="D15" s="5">
        <v>2000</v>
      </c>
      <c r="E15" s="5">
        <v>1000</v>
      </c>
      <c r="F15" s="71">
        <v>1</v>
      </c>
      <c r="G15" s="133">
        <v>1</v>
      </c>
      <c r="H15" s="35"/>
      <c r="I15" s="35"/>
      <c r="J15" s="35"/>
      <c r="K15" s="35"/>
    </row>
    <row r="16" spans="1:11" ht="25.15" customHeight="1" x14ac:dyDescent="0.25">
      <c r="A16" s="67"/>
      <c r="B16" s="4" t="s">
        <v>673</v>
      </c>
      <c r="C16" s="5">
        <v>5000</v>
      </c>
      <c r="D16" s="5">
        <v>2500</v>
      </c>
      <c r="E16" s="5">
        <v>1300</v>
      </c>
      <c r="F16" s="71">
        <v>1</v>
      </c>
      <c r="G16" s="133">
        <v>1</v>
      </c>
      <c r="H16" s="35"/>
      <c r="I16" s="35"/>
      <c r="J16" s="35"/>
      <c r="K16" s="35"/>
    </row>
    <row r="17" spans="1:11" ht="25.15" customHeight="1" x14ac:dyDescent="0.25">
      <c r="A17" s="67"/>
      <c r="B17" s="4" t="s">
        <v>674</v>
      </c>
      <c r="C17" s="5">
        <v>6000</v>
      </c>
      <c r="D17" s="5">
        <v>3000</v>
      </c>
      <c r="E17" s="5">
        <v>1500</v>
      </c>
      <c r="F17" s="71">
        <v>1</v>
      </c>
      <c r="G17" s="133">
        <v>1</v>
      </c>
      <c r="H17" s="35"/>
      <c r="I17" s="35"/>
      <c r="J17" s="35"/>
      <c r="K17" s="35"/>
    </row>
    <row r="18" spans="1:11" ht="25.15" customHeight="1" x14ac:dyDescent="0.25">
      <c r="A18" s="67"/>
      <c r="B18" s="4" t="s">
        <v>675</v>
      </c>
      <c r="C18" s="5">
        <v>5000</v>
      </c>
      <c r="D18" s="5">
        <v>2500</v>
      </c>
      <c r="E18" s="5">
        <v>1300</v>
      </c>
      <c r="F18" s="71">
        <v>1</v>
      </c>
      <c r="G18" s="133">
        <v>1</v>
      </c>
      <c r="H18" s="35"/>
      <c r="I18" s="35"/>
      <c r="J18" s="35"/>
      <c r="K18" s="35"/>
    </row>
    <row r="19" spans="1:11" ht="25.15" customHeight="1" x14ac:dyDescent="0.25">
      <c r="A19" s="67">
        <v>4</v>
      </c>
      <c r="B19" s="2" t="s">
        <v>29</v>
      </c>
      <c r="C19" s="4"/>
      <c r="D19" s="4"/>
      <c r="E19" s="4"/>
      <c r="F19" s="35"/>
      <c r="G19" s="133"/>
      <c r="H19" s="35"/>
      <c r="I19" s="35"/>
      <c r="J19" s="35"/>
      <c r="K19" s="35"/>
    </row>
    <row r="20" spans="1:11" ht="25.15" customHeight="1" x14ac:dyDescent="0.25">
      <c r="A20" s="67"/>
      <c r="B20" s="4" t="s">
        <v>676</v>
      </c>
      <c r="C20" s="5">
        <v>7000</v>
      </c>
      <c r="D20" s="5">
        <v>3600</v>
      </c>
      <c r="E20" s="5">
        <v>1800</v>
      </c>
      <c r="F20" s="71">
        <v>1</v>
      </c>
      <c r="G20" s="133">
        <v>1</v>
      </c>
      <c r="H20" s="36"/>
      <c r="I20" s="36"/>
      <c r="J20" s="36"/>
      <c r="K20" s="36"/>
    </row>
    <row r="21" spans="1:11" ht="25.15" customHeight="1" x14ac:dyDescent="0.25">
      <c r="A21" s="67"/>
      <c r="B21" s="4" t="s">
        <v>677</v>
      </c>
      <c r="C21" s="5">
        <v>8000</v>
      </c>
      <c r="D21" s="5">
        <v>4000</v>
      </c>
      <c r="E21" s="5">
        <v>2100</v>
      </c>
      <c r="F21" s="71">
        <v>1</v>
      </c>
      <c r="G21" s="133">
        <v>1</v>
      </c>
      <c r="H21" s="35"/>
      <c r="I21" s="35"/>
      <c r="J21" s="35"/>
      <c r="K21" s="35"/>
    </row>
    <row r="22" spans="1:11" ht="25.15" customHeight="1" x14ac:dyDescent="0.25">
      <c r="A22" s="67"/>
      <c r="B22" s="4" t="s">
        <v>678</v>
      </c>
      <c r="C22" s="5">
        <v>5000</v>
      </c>
      <c r="D22" s="5">
        <v>2500</v>
      </c>
      <c r="E22" s="5">
        <v>1200</v>
      </c>
      <c r="F22" s="71">
        <v>1</v>
      </c>
      <c r="G22" s="133">
        <v>1</v>
      </c>
      <c r="H22" s="35"/>
      <c r="I22" s="35"/>
      <c r="J22" s="35"/>
      <c r="K22" s="35"/>
    </row>
    <row r="23" spans="1:11" ht="38.450000000000003" customHeight="1" x14ac:dyDescent="0.25">
      <c r="A23" s="67"/>
      <c r="B23" s="4" t="s">
        <v>679</v>
      </c>
      <c r="C23" s="5">
        <v>8500</v>
      </c>
      <c r="D23" s="5">
        <v>4300</v>
      </c>
      <c r="E23" s="5">
        <v>2200</v>
      </c>
      <c r="F23" s="71">
        <v>1</v>
      </c>
      <c r="G23" s="133">
        <v>1</v>
      </c>
      <c r="H23" s="35"/>
      <c r="I23" s="35"/>
      <c r="J23" s="35"/>
      <c r="K23" s="35"/>
    </row>
    <row r="24" spans="1:11" ht="25.15" customHeight="1" x14ac:dyDescent="0.25">
      <c r="A24" s="67"/>
      <c r="B24" s="4" t="s">
        <v>680</v>
      </c>
      <c r="C24" s="5">
        <v>5000</v>
      </c>
      <c r="D24" s="5">
        <v>2500</v>
      </c>
      <c r="E24" s="5">
        <v>1200</v>
      </c>
      <c r="F24" s="71">
        <v>1</v>
      </c>
      <c r="G24" s="133">
        <v>1</v>
      </c>
      <c r="H24" s="35"/>
      <c r="I24" s="35"/>
      <c r="J24" s="35"/>
      <c r="K24" s="35"/>
    </row>
    <row r="25" spans="1:11" ht="25.15" customHeight="1" x14ac:dyDescent="0.25">
      <c r="A25" s="67"/>
      <c r="B25" s="4" t="s">
        <v>681</v>
      </c>
      <c r="C25" s="5">
        <v>6000</v>
      </c>
      <c r="D25" s="5">
        <v>3000</v>
      </c>
      <c r="E25" s="5">
        <v>1500</v>
      </c>
      <c r="F25" s="71">
        <v>1</v>
      </c>
      <c r="G25" s="133">
        <v>1</v>
      </c>
      <c r="H25" s="36"/>
      <c r="I25" s="36"/>
      <c r="J25" s="36"/>
      <c r="K25" s="36"/>
    </row>
    <row r="26" spans="1:11" ht="25.15" customHeight="1" x14ac:dyDescent="0.25">
      <c r="A26" s="67"/>
      <c r="B26" s="4" t="s">
        <v>682</v>
      </c>
      <c r="C26" s="5">
        <v>6000</v>
      </c>
      <c r="D26" s="5">
        <v>3000</v>
      </c>
      <c r="E26" s="5">
        <v>1500</v>
      </c>
      <c r="F26" s="71">
        <v>1</v>
      </c>
      <c r="G26" s="133">
        <v>1</v>
      </c>
      <c r="H26" s="35"/>
      <c r="I26" s="35"/>
      <c r="J26" s="35"/>
      <c r="K26" s="35"/>
    </row>
    <row r="27" spans="1:11" ht="25.15" customHeight="1" x14ac:dyDescent="0.25">
      <c r="A27" s="67"/>
      <c r="B27" s="4" t="s">
        <v>683</v>
      </c>
      <c r="C27" s="5">
        <v>5000</v>
      </c>
      <c r="D27" s="5">
        <v>2500</v>
      </c>
      <c r="E27" s="5">
        <v>1200</v>
      </c>
      <c r="F27" s="71">
        <v>1</v>
      </c>
      <c r="G27" s="133">
        <v>1</v>
      </c>
      <c r="H27" s="35"/>
      <c r="I27" s="35"/>
      <c r="J27" s="35"/>
      <c r="K27" s="35"/>
    </row>
    <row r="28" spans="1:11" ht="25.15" customHeight="1" x14ac:dyDescent="0.25">
      <c r="A28" s="67"/>
      <c r="B28" s="4" t="s">
        <v>684</v>
      </c>
      <c r="C28" s="5">
        <v>6000</v>
      </c>
      <c r="D28" s="5">
        <v>3000</v>
      </c>
      <c r="E28" s="5">
        <v>1500</v>
      </c>
      <c r="F28" s="71">
        <v>1</v>
      </c>
      <c r="G28" s="133">
        <v>1</v>
      </c>
      <c r="H28" s="35"/>
      <c r="I28" s="35"/>
      <c r="J28" s="35"/>
      <c r="K28" s="35"/>
    </row>
    <row r="29" spans="1:11" ht="38.450000000000003" customHeight="1" x14ac:dyDescent="0.25">
      <c r="A29" s="67"/>
      <c r="B29" s="4" t="s">
        <v>685</v>
      </c>
      <c r="C29" s="5">
        <v>5500</v>
      </c>
      <c r="D29" s="5">
        <v>2800</v>
      </c>
      <c r="E29" s="5">
        <v>1400</v>
      </c>
      <c r="F29" s="71">
        <v>1</v>
      </c>
      <c r="G29" s="133">
        <v>1</v>
      </c>
      <c r="H29" s="35"/>
      <c r="I29" s="35"/>
      <c r="J29" s="35"/>
      <c r="K29" s="35"/>
    </row>
    <row r="30" spans="1:11" ht="25.15" customHeight="1" x14ac:dyDescent="0.25">
      <c r="A30" s="67"/>
      <c r="B30" s="4" t="s">
        <v>686</v>
      </c>
      <c r="C30" s="5">
        <v>8000</v>
      </c>
      <c r="D30" s="5">
        <v>4000</v>
      </c>
      <c r="E30" s="5">
        <v>2000</v>
      </c>
      <c r="F30" s="71">
        <v>1</v>
      </c>
      <c r="G30" s="133">
        <v>1</v>
      </c>
      <c r="H30" s="35"/>
      <c r="I30" s="35"/>
      <c r="J30" s="35"/>
      <c r="K30" s="35"/>
    </row>
    <row r="31" spans="1:11" ht="25.15" customHeight="1" x14ac:dyDescent="0.25">
      <c r="A31" s="67"/>
      <c r="B31" s="4" t="s">
        <v>687</v>
      </c>
      <c r="C31" s="5">
        <v>4000</v>
      </c>
      <c r="D31" s="5">
        <v>2000</v>
      </c>
      <c r="E31" s="5">
        <v>1000</v>
      </c>
      <c r="F31" s="71">
        <v>1</v>
      </c>
      <c r="G31" s="133">
        <v>1</v>
      </c>
      <c r="H31" s="35"/>
      <c r="I31" s="35"/>
      <c r="J31" s="35"/>
      <c r="K31" s="35"/>
    </row>
    <row r="32" spans="1:11" ht="25.15" customHeight="1" x14ac:dyDescent="0.25">
      <c r="A32" s="67"/>
      <c r="B32" s="4" t="s">
        <v>688</v>
      </c>
      <c r="C32" s="5">
        <v>6000</v>
      </c>
      <c r="D32" s="5">
        <v>3000</v>
      </c>
      <c r="E32" s="5">
        <v>1500</v>
      </c>
      <c r="F32" s="71">
        <v>1</v>
      </c>
      <c r="G32" s="133">
        <v>1</v>
      </c>
      <c r="H32" s="35"/>
      <c r="I32" s="35"/>
      <c r="J32" s="35"/>
      <c r="K32" s="35"/>
    </row>
    <row r="33" spans="1:11" ht="25.15" customHeight="1" x14ac:dyDescent="0.25">
      <c r="A33" s="67"/>
      <c r="B33" s="4" t="s">
        <v>689</v>
      </c>
      <c r="C33" s="5">
        <v>4500</v>
      </c>
      <c r="D33" s="5">
        <v>2300</v>
      </c>
      <c r="E33" s="5">
        <v>1200</v>
      </c>
      <c r="F33" s="71">
        <v>1</v>
      </c>
      <c r="G33" s="133">
        <v>1</v>
      </c>
      <c r="H33" s="35"/>
      <c r="I33" s="35"/>
      <c r="J33" s="35"/>
      <c r="K33" s="35"/>
    </row>
    <row r="34" spans="1:11" ht="25.15" customHeight="1" x14ac:dyDescent="0.25">
      <c r="A34" s="67"/>
      <c r="B34" s="4" t="s">
        <v>690</v>
      </c>
      <c r="C34" s="5">
        <v>5000</v>
      </c>
      <c r="D34" s="5">
        <v>2500</v>
      </c>
      <c r="E34" s="5">
        <v>1400</v>
      </c>
      <c r="F34" s="71">
        <v>1</v>
      </c>
      <c r="G34" s="133">
        <v>1</v>
      </c>
      <c r="H34" s="35"/>
      <c r="I34" s="35"/>
      <c r="J34" s="35"/>
      <c r="K34" s="35"/>
    </row>
    <row r="35" spans="1:11" ht="25.15" customHeight="1" x14ac:dyDescent="0.25">
      <c r="A35" s="67"/>
      <c r="B35" s="4" t="s">
        <v>691</v>
      </c>
      <c r="C35" s="5">
        <v>5000</v>
      </c>
      <c r="D35" s="5">
        <v>2500</v>
      </c>
      <c r="E35" s="5">
        <v>1400</v>
      </c>
      <c r="F35" s="71">
        <v>1</v>
      </c>
      <c r="G35" s="133">
        <v>1</v>
      </c>
      <c r="H35" s="35"/>
      <c r="I35" s="35"/>
      <c r="J35" s="35"/>
      <c r="K35" s="35"/>
    </row>
    <row r="36" spans="1:11" ht="25.15" customHeight="1" x14ac:dyDescent="0.25">
      <c r="A36" s="67"/>
      <c r="B36" s="4" t="s">
        <v>692</v>
      </c>
      <c r="C36" s="5">
        <v>4500</v>
      </c>
      <c r="D36" s="5">
        <v>2300</v>
      </c>
      <c r="E36" s="5">
        <v>1200</v>
      </c>
      <c r="F36" s="71">
        <v>1</v>
      </c>
      <c r="G36" s="133">
        <v>1</v>
      </c>
      <c r="H36" s="35"/>
      <c r="I36" s="35"/>
      <c r="J36" s="35"/>
      <c r="K36" s="35"/>
    </row>
    <row r="37" spans="1:11" ht="25.15" customHeight="1" x14ac:dyDescent="0.25">
      <c r="A37" s="67"/>
      <c r="B37" s="4" t="s">
        <v>693</v>
      </c>
      <c r="C37" s="5">
        <v>4500</v>
      </c>
      <c r="D37" s="5">
        <v>2300</v>
      </c>
      <c r="E37" s="5">
        <v>1200</v>
      </c>
      <c r="F37" s="71">
        <v>1</v>
      </c>
      <c r="G37" s="133">
        <v>1</v>
      </c>
      <c r="H37" s="35"/>
      <c r="I37" s="35"/>
      <c r="J37" s="35"/>
      <c r="K37" s="35"/>
    </row>
    <row r="38" spans="1:11" ht="25.15" customHeight="1" x14ac:dyDescent="0.25">
      <c r="A38" s="67"/>
      <c r="B38" s="4" t="s">
        <v>694</v>
      </c>
      <c r="C38" s="5">
        <v>7000</v>
      </c>
      <c r="D38" s="5">
        <v>3500</v>
      </c>
      <c r="E38" s="5">
        <v>1800</v>
      </c>
      <c r="F38" s="71">
        <v>1</v>
      </c>
      <c r="G38" s="133">
        <v>1</v>
      </c>
      <c r="H38" s="35"/>
      <c r="I38" s="35"/>
      <c r="J38" s="35"/>
      <c r="K38" s="35"/>
    </row>
    <row r="39" spans="1:11" ht="25.15" customHeight="1" x14ac:dyDescent="0.25">
      <c r="A39" s="67">
        <v>5</v>
      </c>
      <c r="B39" s="2" t="s">
        <v>695</v>
      </c>
      <c r="C39" s="4"/>
      <c r="D39" s="4"/>
      <c r="E39" s="4"/>
      <c r="F39" s="35"/>
      <c r="G39" s="133"/>
      <c r="H39" s="35"/>
      <c r="I39" s="35"/>
      <c r="J39" s="35"/>
      <c r="K39" s="35"/>
    </row>
    <row r="40" spans="1:11" ht="25.15" customHeight="1" x14ac:dyDescent="0.25">
      <c r="A40" s="67"/>
      <c r="B40" s="4" t="s">
        <v>696</v>
      </c>
      <c r="C40" s="5">
        <v>8000</v>
      </c>
      <c r="D40" s="4"/>
      <c r="E40" s="4"/>
      <c r="F40" s="71">
        <v>1</v>
      </c>
      <c r="G40" s="133">
        <v>1</v>
      </c>
      <c r="H40" s="41"/>
      <c r="I40" s="41"/>
      <c r="J40" s="41"/>
      <c r="K40" s="41"/>
    </row>
    <row r="41" spans="1:11" ht="25.15" customHeight="1" x14ac:dyDescent="0.25">
      <c r="A41" s="67"/>
      <c r="B41" s="4" t="s">
        <v>697</v>
      </c>
      <c r="C41" s="5">
        <v>9000</v>
      </c>
      <c r="D41" s="4"/>
      <c r="E41" s="4"/>
      <c r="F41" s="71">
        <v>1</v>
      </c>
      <c r="G41" s="133">
        <v>1</v>
      </c>
      <c r="H41" s="41"/>
      <c r="I41" s="41"/>
      <c r="J41" s="41"/>
      <c r="K41" s="41"/>
    </row>
    <row r="42" spans="1:11" ht="25.15" customHeight="1" x14ac:dyDescent="0.25">
      <c r="A42" s="67"/>
      <c r="B42" s="4" t="s">
        <v>59</v>
      </c>
      <c r="C42" s="5">
        <v>12000</v>
      </c>
      <c r="D42" s="4"/>
      <c r="E42" s="4"/>
      <c r="F42" s="71">
        <v>1</v>
      </c>
      <c r="G42" s="133">
        <v>1</v>
      </c>
      <c r="H42" s="41"/>
      <c r="I42" s="41"/>
      <c r="J42" s="41"/>
      <c r="K42" s="41"/>
    </row>
    <row r="43" spans="1:11" ht="25.15" customHeight="1" x14ac:dyDescent="0.25">
      <c r="A43" s="67"/>
      <c r="B43" s="4" t="s">
        <v>698</v>
      </c>
      <c r="C43" s="5">
        <v>10000</v>
      </c>
      <c r="D43" s="4"/>
      <c r="E43" s="4"/>
      <c r="F43" s="71">
        <v>1</v>
      </c>
      <c r="G43" s="133">
        <v>1</v>
      </c>
      <c r="H43" s="41"/>
      <c r="I43" s="41"/>
      <c r="J43" s="41"/>
      <c r="K43" s="41"/>
    </row>
    <row r="44" spans="1:11" ht="25.15" customHeight="1" x14ac:dyDescent="0.25">
      <c r="A44" s="67"/>
      <c r="B44" s="4" t="s">
        <v>469</v>
      </c>
      <c r="C44" s="5">
        <v>10000</v>
      </c>
      <c r="D44" s="4"/>
      <c r="E44" s="4"/>
      <c r="F44" s="71">
        <v>1</v>
      </c>
      <c r="G44" s="133">
        <v>1</v>
      </c>
      <c r="H44" s="41"/>
      <c r="I44" s="41"/>
      <c r="J44" s="41"/>
      <c r="K44" s="41"/>
    </row>
    <row r="45" spans="1:11" ht="25.15" customHeight="1" x14ac:dyDescent="0.25">
      <c r="A45" s="67"/>
      <c r="B45" s="4" t="s">
        <v>470</v>
      </c>
      <c r="C45" s="5">
        <v>9000</v>
      </c>
      <c r="D45" s="4"/>
      <c r="E45" s="4"/>
      <c r="F45" s="71">
        <v>1</v>
      </c>
      <c r="G45" s="133">
        <v>1</v>
      </c>
      <c r="H45" s="41"/>
      <c r="I45" s="41"/>
      <c r="J45" s="41"/>
      <c r="K45" s="41"/>
    </row>
    <row r="46" spans="1:11" ht="25.15" customHeight="1" x14ac:dyDescent="0.25">
      <c r="A46" s="67">
        <v>6</v>
      </c>
      <c r="B46" s="2" t="s">
        <v>699</v>
      </c>
      <c r="C46" s="4"/>
      <c r="D46" s="4"/>
      <c r="E46" s="4"/>
      <c r="F46" s="41"/>
      <c r="G46" s="145"/>
      <c r="H46" s="41"/>
      <c r="I46" s="41"/>
      <c r="J46" s="41"/>
      <c r="K46" s="41"/>
    </row>
    <row r="47" spans="1:11" ht="25.15" customHeight="1" x14ac:dyDescent="0.25">
      <c r="A47" s="67"/>
      <c r="B47" s="4" t="s">
        <v>56</v>
      </c>
      <c r="C47" s="5">
        <v>8000</v>
      </c>
      <c r="D47" s="4"/>
      <c r="E47" s="4"/>
      <c r="F47" s="71">
        <v>1</v>
      </c>
      <c r="G47" s="133">
        <v>1</v>
      </c>
      <c r="H47" s="41"/>
      <c r="I47" s="41"/>
      <c r="J47" s="41"/>
      <c r="K47" s="41"/>
    </row>
    <row r="48" spans="1:11" ht="25.15" customHeight="1" x14ac:dyDescent="0.25">
      <c r="A48" s="67"/>
      <c r="B48" s="4" t="s">
        <v>49</v>
      </c>
      <c r="C48" s="5">
        <v>9000</v>
      </c>
      <c r="D48" s="4"/>
      <c r="E48" s="4"/>
      <c r="F48" s="71">
        <v>1</v>
      </c>
      <c r="G48" s="133">
        <v>1</v>
      </c>
      <c r="H48" s="41"/>
      <c r="I48" s="41"/>
      <c r="J48" s="41"/>
      <c r="K48" s="41"/>
    </row>
    <row r="49" spans="1:11" ht="25.15" customHeight="1" x14ac:dyDescent="0.25">
      <c r="A49" s="67"/>
      <c r="B49" s="4" t="s">
        <v>61</v>
      </c>
      <c r="C49" s="5">
        <v>11000</v>
      </c>
      <c r="D49" s="4"/>
      <c r="E49" s="4"/>
      <c r="F49" s="71">
        <v>1</v>
      </c>
      <c r="G49" s="133">
        <v>1</v>
      </c>
      <c r="H49" s="41"/>
      <c r="I49" s="41"/>
      <c r="J49" s="41"/>
      <c r="K49" s="41"/>
    </row>
    <row r="50" spans="1:11" ht="25.15" customHeight="1" x14ac:dyDescent="0.25">
      <c r="A50" s="68">
        <v>7</v>
      </c>
      <c r="B50" s="2" t="s">
        <v>700</v>
      </c>
      <c r="C50" s="6"/>
      <c r="D50" s="4"/>
      <c r="E50" s="4"/>
      <c r="F50" s="41"/>
      <c r="G50" s="145"/>
      <c r="H50" s="41"/>
      <c r="I50" s="41"/>
      <c r="J50" s="41"/>
      <c r="K50" s="41"/>
    </row>
    <row r="51" spans="1:11" ht="25.15" customHeight="1" x14ac:dyDescent="0.25">
      <c r="A51" s="10"/>
      <c r="B51" s="4" t="s">
        <v>701</v>
      </c>
      <c r="C51" s="5">
        <v>9000</v>
      </c>
      <c r="D51" s="4"/>
      <c r="E51" s="4"/>
      <c r="F51" s="71">
        <v>1</v>
      </c>
      <c r="G51" s="133">
        <v>1</v>
      </c>
      <c r="H51" s="41"/>
      <c r="I51" s="41"/>
      <c r="J51" s="41"/>
      <c r="K51" s="41"/>
    </row>
    <row r="52" spans="1:11" ht="25.15" customHeight="1" x14ac:dyDescent="0.25">
      <c r="A52" s="10"/>
      <c r="B52" s="4" t="s">
        <v>702</v>
      </c>
      <c r="C52" s="5">
        <v>8000</v>
      </c>
      <c r="D52" s="4"/>
      <c r="E52" s="4"/>
      <c r="F52" s="71">
        <v>1</v>
      </c>
      <c r="G52" s="133">
        <v>1</v>
      </c>
      <c r="H52" s="41"/>
      <c r="I52" s="41"/>
      <c r="J52" s="41"/>
      <c r="K52" s="41"/>
    </row>
    <row r="53" spans="1:11" ht="25.15" customHeight="1" x14ac:dyDescent="0.25">
      <c r="A53" s="10"/>
      <c r="B53" s="4" t="s">
        <v>703</v>
      </c>
      <c r="C53" s="5">
        <v>9000</v>
      </c>
      <c r="D53" s="4"/>
      <c r="E53" s="4"/>
      <c r="F53" s="71">
        <v>1</v>
      </c>
      <c r="G53" s="133">
        <v>1</v>
      </c>
      <c r="H53" s="41"/>
      <c r="I53" s="41"/>
      <c r="J53" s="41"/>
      <c r="K53" s="41"/>
    </row>
    <row r="54" spans="1:11" ht="25.15" customHeight="1" x14ac:dyDescent="0.25">
      <c r="A54" s="10"/>
      <c r="B54" s="4" t="s">
        <v>704</v>
      </c>
      <c r="C54" s="5">
        <v>9000</v>
      </c>
      <c r="D54" s="4"/>
      <c r="E54" s="4"/>
      <c r="F54" s="71">
        <v>1</v>
      </c>
      <c r="G54" s="133">
        <v>1</v>
      </c>
      <c r="H54" s="41"/>
      <c r="I54" s="41"/>
      <c r="J54" s="41"/>
      <c r="K54" s="41"/>
    </row>
    <row r="55" spans="1:11" ht="25.15" customHeight="1" x14ac:dyDescent="0.25">
      <c r="A55" s="10"/>
      <c r="B55" s="4" t="s">
        <v>705</v>
      </c>
      <c r="C55" s="5">
        <v>11000</v>
      </c>
      <c r="D55" s="4"/>
      <c r="E55" s="4"/>
      <c r="F55" s="71">
        <v>1</v>
      </c>
      <c r="G55" s="133">
        <v>1</v>
      </c>
      <c r="H55" s="41"/>
      <c r="I55" s="41"/>
      <c r="J55" s="41"/>
      <c r="K55" s="41"/>
    </row>
    <row r="56" spans="1:11" ht="25.15" customHeight="1" x14ac:dyDescent="0.25">
      <c r="A56" s="10"/>
      <c r="B56" s="4" t="s">
        <v>49</v>
      </c>
      <c r="C56" s="5">
        <v>8000</v>
      </c>
      <c r="D56" s="4"/>
      <c r="E56" s="4"/>
      <c r="F56" s="71">
        <v>1</v>
      </c>
      <c r="G56" s="133">
        <v>1</v>
      </c>
      <c r="H56" s="41"/>
      <c r="I56" s="41"/>
      <c r="J56" s="41"/>
      <c r="K56" s="41"/>
    </row>
    <row r="57" spans="1:11" ht="25.15" customHeight="1" x14ac:dyDescent="0.25">
      <c r="A57" s="10"/>
      <c r="B57" s="4" t="s">
        <v>61</v>
      </c>
      <c r="C57" s="5">
        <v>11000</v>
      </c>
      <c r="D57" s="4"/>
      <c r="E57" s="4"/>
      <c r="F57" s="71">
        <v>1</v>
      </c>
      <c r="G57" s="133">
        <v>1</v>
      </c>
      <c r="H57" s="41"/>
      <c r="I57" s="41"/>
      <c r="J57" s="41"/>
      <c r="K57" s="41"/>
    </row>
    <row r="58" spans="1:11" ht="25.15" customHeight="1" x14ac:dyDescent="0.25">
      <c r="A58" s="67">
        <v>8</v>
      </c>
      <c r="B58" s="2" t="s">
        <v>706</v>
      </c>
      <c r="C58" s="4"/>
      <c r="D58" s="4"/>
      <c r="E58" s="4"/>
      <c r="F58" s="41"/>
      <c r="G58" s="145"/>
      <c r="H58" s="41"/>
      <c r="I58" s="41"/>
      <c r="J58" s="41"/>
      <c r="K58" s="41"/>
    </row>
    <row r="59" spans="1:11" ht="25.15" customHeight="1" x14ac:dyDescent="0.25">
      <c r="A59" s="67"/>
      <c r="B59" s="4" t="s">
        <v>178</v>
      </c>
      <c r="C59" s="5">
        <v>16000</v>
      </c>
      <c r="D59" s="4"/>
      <c r="E59" s="4"/>
      <c r="F59" s="71">
        <v>1</v>
      </c>
      <c r="G59" s="133">
        <v>1</v>
      </c>
      <c r="H59" s="41"/>
      <c r="I59" s="41"/>
      <c r="J59" s="41"/>
      <c r="K59" s="41"/>
    </row>
    <row r="60" spans="1:11" ht="25.15" customHeight="1" x14ac:dyDescent="0.25">
      <c r="A60" s="67"/>
      <c r="B60" s="4" t="s">
        <v>707</v>
      </c>
      <c r="C60" s="5">
        <v>15000</v>
      </c>
      <c r="D60" s="4"/>
      <c r="E60" s="4"/>
      <c r="F60" s="71">
        <v>1</v>
      </c>
      <c r="G60" s="133">
        <v>1</v>
      </c>
      <c r="H60" s="41"/>
      <c r="I60" s="41"/>
      <c r="J60" s="41"/>
      <c r="K60" s="41"/>
    </row>
    <row r="61" spans="1:11" ht="25.15" customHeight="1" x14ac:dyDescent="0.25">
      <c r="A61" s="67"/>
      <c r="B61" s="4" t="s">
        <v>708</v>
      </c>
      <c r="C61" s="5">
        <v>14000</v>
      </c>
      <c r="D61" s="4"/>
      <c r="E61" s="4"/>
      <c r="F61" s="71">
        <v>1</v>
      </c>
      <c r="G61" s="133">
        <v>1</v>
      </c>
      <c r="H61" s="41"/>
      <c r="I61" s="41"/>
      <c r="J61" s="41"/>
      <c r="K61" s="41"/>
    </row>
    <row r="62" spans="1:11" ht="25.15" customHeight="1" x14ac:dyDescent="0.25">
      <c r="A62" s="67"/>
      <c r="B62" s="4" t="s">
        <v>66</v>
      </c>
      <c r="C62" s="5">
        <v>13000</v>
      </c>
      <c r="D62" s="4"/>
      <c r="E62" s="4"/>
      <c r="F62" s="71">
        <v>1</v>
      </c>
      <c r="G62" s="133">
        <v>1</v>
      </c>
      <c r="H62" s="41"/>
      <c r="I62" s="41"/>
      <c r="J62" s="41"/>
      <c r="K62" s="41"/>
    </row>
    <row r="63" spans="1:11" ht="25.15" customHeight="1" x14ac:dyDescent="0.25">
      <c r="A63" s="67">
        <v>9</v>
      </c>
      <c r="B63" s="2" t="s">
        <v>77</v>
      </c>
      <c r="C63" s="4"/>
      <c r="D63" s="4"/>
      <c r="E63" s="4"/>
      <c r="F63" s="41"/>
      <c r="G63" s="145"/>
      <c r="H63" s="41"/>
      <c r="I63" s="41"/>
      <c r="J63" s="41"/>
      <c r="K63" s="41"/>
    </row>
    <row r="64" spans="1:11" ht="25.15" customHeight="1" x14ac:dyDescent="0.25">
      <c r="A64" s="67"/>
      <c r="B64" s="4" t="s">
        <v>78</v>
      </c>
      <c r="C64" s="5">
        <v>3000</v>
      </c>
      <c r="D64" s="4"/>
      <c r="E64" s="4"/>
      <c r="F64" s="71">
        <v>1</v>
      </c>
      <c r="G64" s="133">
        <v>1</v>
      </c>
      <c r="H64" s="41"/>
      <c r="I64" s="41"/>
      <c r="J64" s="41"/>
      <c r="K64" s="41"/>
    </row>
    <row r="65" spans="1:11" ht="25.15" customHeight="1" x14ac:dyDescent="0.25">
      <c r="A65" s="67"/>
      <c r="B65" s="4" t="s">
        <v>539</v>
      </c>
      <c r="C65" s="5">
        <v>2000</v>
      </c>
      <c r="D65" s="4"/>
      <c r="E65" s="4"/>
      <c r="F65" s="71">
        <v>1</v>
      </c>
      <c r="G65" s="133">
        <v>1</v>
      </c>
      <c r="H65" s="41"/>
      <c r="I65" s="41"/>
      <c r="J65" s="41"/>
      <c r="K65" s="41"/>
    </row>
    <row r="66" spans="1:11" ht="25.15" customHeight="1" x14ac:dyDescent="0.25">
      <c r="A66" s="67"/>
      <c r="B66" s="4" t="s">
        <v>80</v>
      </c>
      <c r="C66" s="5">
        <v>1000</v>
      </c>
      <c r="D66" s="4"/>
      <c r="E66" s="4"/>
      <c r="F66" s="71">
        <v>1</v>
      </c>
      <c r="G66" s="133">
        <v>1</v>
      </c>
      <c r="H66" s="41"/>
      <c r="I66" s="41"/>
      <c r="J66" s="41"/>
      <c r="K66" s="41"/>
    </row>
  </sheetData>
  <autoFilter ref="A3:K66" xr:uid="{00000000-0009-0000-0000-000023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scale="98"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N66"/>
  <sheetViews>
    <sheetView tabSelected="1" view="pageBreakPreview" topLeftCell="A48" zoomScale="60" zoomScaleNormal="70" workbookViewId="0">
      <selection activeCell="T10" sqref="T10"/>
    </sheetView>
  </sheetViews>
  <sheetFormatPr defaultRowHeight="14.25" x14ac:dyDescent="0.2"/>
  <cols>
    <col min="2" max="2" width="62.25" customWidth="1"/>
    <col min="3" max="5" width="11.125" hidden="1" customWidth="1"/>
    <col min="6" max="6" width="17.125" style="28" hidden="1" customWidth="1"/>
    <col min="7" max="7" width="17.125" style="134" customWidth="1"/>
    <col min="8" max="8" width="17.125" style="196" hidden="1" customWidth="1"/>
    <col min="9" max="10" width="17.125" style="28" hidden="1" customWidth="1"/>
    <col min="11" max="11" width="14.75" style="236" hidden="1" customWidth="1"/>
  </cols>
  <sheetData>
    <row r="1" spans="1:14" ht="29.1" customHeight="1" x14ac:dyDescent="0.2">
      <c r="A1" s="100" t="s">
        <v>610</v>
      </c>
      <c r="F1" s="73"/>
      <c r="G1" s="141"/>
      <c r="H1" s="194"/>
      <c r="I1" s="73"/>
      <c r="J1" s="73"/>
      <c r="K1" s="233"/>
    </row>
    <row r="2" spans="1:14" ht="30.6" customHeight="1" x14ac:dyDescent="0.2">
      <c r="A2" s="393" t="s">
        <v>0</v>
      </c>
      <c r="B2" s="393" t="s">
        <v>1</v>
      </c>
      <c r="C2" s="349" t="s">
        <v>2846</v>
      </c>
      <c r="D2" s="349"/>
      <c r="E2" s="349"/>
      <c r="F2" s="349" t="s">
        <v>2839</v>
      </c>
      <c r="G2" s="351" t="s">
        <v>2843</v>
      </c>
      <c r="H2" s="372" t="s">
        <v>2851</v>
      </c>
      <c r="I2" s="349" t="s">
        <v>2840</v>
      </c>
      <c r="J2" s="350" t="s">
        <v>2841</v>
      </c>
      <c r="K2" s="414" t="s">
        <v>2850</v>
      </c>
    </row>
    <row r="3" spans="1:14" ht="30.6" customHeight="1" x14ac:dyDescent="0.2">
      <c r="A3" s="393"/>
      <c r="B3" s="393"/>
      <c r="C3" s="67" t="s">
        <v>3</v>
      </c>
      <c r="D3" s="67" t="s">
        <v>4</v>
      </c>
      <c r="E3" s="67" t="s">
        <v>5</v>
      </c>
      <c r="F3" s="349"/>
      <c r="G3" s="351"/>
      <c r="H3" s="372"/>
      <c r="I3" s="349"/>
      <c r="J3" s="350"/>
      <c r="K3" s="414"/>
    </row>
    <row r="4" spans="1:14" ht="25.9" customHeight="1" x14ac:dyDescent="0.2">
      <c r="A4" s="67">
        <v>1</v>
      </c>
      <c r="B4" s="2" t="s">
        <v>611</v>
      </c>
      <c r="C4" s="3"/>
      <c r="D4" s="3"/>
      <c r="E4" s="3"/>
      <c r="F4" s="36"/>
      <c r="G4" s="136"/>
      <c r="H4" s="195"/>
      <c r="I4" s="36"/>
      <c r="J4" s="36"/>
      <c r="K4" s="327"/>
    </row>
    <row r="5" spans="1:14" ht="25.9" customHeight="1" x14ac:dyDescent="0.2">
      <c r="A5" s="67"/>
      <c r="B5" s="4" t="s">
        <v>612</v>
      </c>
      <c r="C5" s="5">
        <v>9000</v>
      </c>
      <c r="D5" s="5">
        <v>4600</v>
      </c>
      <c r="E5" s="5">
        <v>2300</v>
      </c>
      <c r="F5" s="71">
        <v>1</v>
      </c>
      <c r="G5" s="133">
        <v>1</v>
      </c>
      <c r="H5" s="178"/>
      <c r="I5" s="35"/>
      <c r="J5" s="35"/>
      <c r="K5" s="248">
        <v>15000</v>
      </c>
    </row>
    <row r="6" spans="1:14" ht="25.9" customHeight="1" x14ac:dyDescent="0.2">
      <c r="A6" s="67"/>
      <c r="B6" s="4" t="s">
        <v>613</v>
      </c>
      <c r="C6" s="5">
        <v>10000</v>
      </c>
      <c r="D6" s="5">
        <v>5000</v>
      </c>
      <c r="E6" s="5">
        <v>2600</v>
      </c>
      <c r="F6" s="71">
        <v>1</v>
      </c>
      <c r="G6" s="133">
        <v>1</v>
      </c>
      <c r="H6" s="195"/>
      <c r="I6" s="36"/>
      <c r="J6" s="36"/>
      <c r="K6" s="328">
        <v>20000</v>
      </c>
    </row>
    <row r="7" spans="1:14" ht="25.9" customHeight="1" x14ac:dyDescent="0.2">
      <c r="A7" s="67"/>
      <c r="B7" s="4" t="s">
        <v>614</v>
      </c>
      <c r="C7" s="5">
        <v>10000</v>
      </c>
      <c r="D7" s="5">
        <v>5000</v>
      </c>
      <c r="E7" s="5">
        <v>2600</v>
      </c>
      <c r="F7" s="71">
        <v>1</v>
      </c>
      <c r="G7" s="133">
        <v>1</v>
      </c>
      <c r="H7" s="178"/>
      <c r="I7" s="35"/>
      <c r="J7" s="35"/>
      <c r="K7" s="328">
        <v>20000</v>
      </c>
    </row>
    <row r="8" spans="1:14" ht="25.9" customHeight="1" x14ac:dyDescent="0.2">
      <c r="A8" s="67"/>
      <c r="B8" s="4" t="s">
        <v>615</v>
      </c>
      <c r="C8" s="5">
        <v>13000</v>
      </c>
      <c r="D8" s="5">
        <v>6500</v>
      </c>
      <c r="E8" s="5">
        <v>4000</v>
      </c>
      <c r="F8" s="71">
        <v>1</v>
      </c>
      <c r="G8" s="133">
        <v>1</v>
      </c>
      <c r="H8" s="178"/>
      <c r="I8" s="35"/>
      <c r="J8" s="35"/>
      <c r="K8" s="328">
        <v>25000</v>
      </c>
    </row>
    <row r="9" spans="1:14" ht="40.9" customHeight="1" x14ac:dyDescent="0.2">
      <c r="A9" s="67"/>
      <c r="B9" s="4" t="s">
        <v>616</v>
      </c>
      <c r="C9" s="5">
        <v>17000</v>
      </c>
      <c r="D9" s="5">
        <v>8500</v>
      </c>
      <c r="E9" s="5">
        <v>4600</v>
      </c>
      <c r="F9" s="71">
        <v>1</v>
      </c>
      <c r="G9" s="133">
        <v>1</v>
      </c>
      <c r="H9" s="195"/>
      <c r="I9" s="36"/>
      <c r="J9" s="36"/>
      <c r="K9" s="328">
        <v>40000</v>
      </c>
    </row>
    <row r="10" spans="1:14" ht="27" customHeight="1" x14ac:dyDescent="0.2">
      <c r="A10" s="67"/>
      <c r="B10" s="4" t="s">
        <v>617</v>
      </c>
      <c r="C10" s="5">
        <v>9000</v>
      </c>
      <c r="D10" s="5">
        <v>4600</v>
      </c>
      <c r="E10" s="5">
        <v>2300</v>
      </c>
      <c r="F10" s="71">
        <v>1.5</v>
      </c>
      <c r="G10" s="133">
        <v>2</v>
      </c>
      <c r="H10" s="178">
        <v>3.35</v>
      </c>
      <c r="I10" s="35"/>
      <c r="J10" s="35" t="s">
        <v>2918</v>
      </c>
      <c r="K10" s="328">
        <v>25000</v>
      </c>
      <c r="N10">
        <f>C10*G10</f>
        <v>18000</v>
      </c>
    </row>
    <row r="11" spans="1:14" ht="27" customHeight="1" x14ac:dyDescent="0.2">
      <c r="A11" s="67"/>
      <c r="B11" s="4" t="s">
        <v>618</v>
      </c>
      <c r="C11" s="5">
        <v>10000</v>
      </c>
      <c r="D11" s="5">
        <v>5000</v>
      </c>
      <c r="E11" s="5">
        <v>2600</v>
      </c>
      <c r="F11" s="71">
        <v>1</v>
      </c>
      <c r="G11" s="133">
        <v>2</v>
      </c>
      <c r="H11" s="178"/>
      <c r="I11" s="35"/>
      <c r="J11" s="35"/>
      <c r="K11" s="249">
        <v>20000</v>
      </c>
    </row>
    <row r="12" spans="1:14" ht="27" customHeight="1" x14ac:dyDescent="0.2">
      <c r="A12" s="67"/>
      <c r="B12" s="4" t="s">
        <v>619</v>
      </c>
      <c r="C12" s="5">
        <v>9500</v>
      </c>
      <c r="D12" s="5">
        <v>4800</v>
      </c>
      <c r="E12" s="5">
        <v>2500</v>
      </c>
      <c r="F12" s="71">
        <v>1.5</v>
      </c>
      <c r="G12" s="133">
        <v>2</v>
      </c>
      <c r="H12" s="178">
        <v>3.35</v>
      </c>
      <c r="I12" s="35"/>
      <c r="J12" s="35" t="s">
        <v>2918</v>
      </c>
      <c r="K12" s="249">
        <v>30000</v>
      </c>
    </row>
    <row r="13" spans="1:14" ht="25.9" customHeight="1" x14ac:dyDescent="0.2">
      <c r="A13" s="67"/>
      <c r="B13" s="4" t="s">
        <v>620</v>
      </c>
      <c r="C13" s="5">
        <v>7000</v>
      </c>
      <c r="D13" s="5">
        <v>3600</v>
      </c>
      <c r="E13" s="5">
        <v>1800</v>
      </c>
      <c r="F13" s="71">
        <v>1</v>
      </c>
      <c r="G13" s="133">
        <v>1</v>
      </c>
      <c r="H13" s="178"/>
      <c r="I13" s="35"/>
      <c r="J13" s="35"/>
      <c r="K13" s="248">
        <v>15000</v>
      </c>
    </row>
    <row r="14" spans="1:14" ht="25.9" customHeight="1" x14ac:dyDescent="0.2">
      <c r="A14" s="67"/>
      <c r="B14" s="4" t="s">
        <v>621</v>
      </c>
      <c r="C14" s="5">
        <v>5000</v>
      </c>
      <c r="D14" s="5">
        <v>2500</v>
      </c>
      <c r="E14" s="5">
        <v>1200</v>
      </c>
      <c r="F14" s="71">
        <v>1</v>
      </c>
      <c r="G14" s="133">
        <v>1</v>
      </c>
      <c r="H14" s="195"/>
      <c r="I14" s="36"/>
      <c r="J14" s="36"/>
      <c r="K14" s="248">
        <v>15000</v>
      </c>
    </row>
    <row r="15" spans="1:14" ht="34.9" customHeight="1" x14ac:dyDescent="0.2">
      <c r="A15" s="67">
        <v>15</v>
      </c>
      <c r="B15" s="4" t="s">
        <v>622</v>
      </c>
      <c r="C15" s="5">
        <v>6000</v>
      </c>
      <c r="D15" s="5">
        <v>3000</v>
      </c>
      <c r="E15" s="5">
        <v>1500</v>
      </c>
      <c r="F15" s="71">
        <v>1</v>
      </c>
      <c r="G15" s="133">
        <v>1</v>
      </c>
      <c r="H15" s="178"/>
      <c r="I15" s="35"/>
      <c r="J15" s="35"/>
      <c r="K15" s="248"/>
    </row>
    <row r="16" spans="1:14" ht="25.9" customHeight="1" x14ac:dyDescent="0.2">
      <c r="A16" s="67"/>
      <c r="B16" s="4" t="s">
        <v>623</v>
      </c>
      <c r="C16" s="5">
        <v>11000</v>
      </c>
      <c r="D16" s="5">
        <v>5500</v>
      </c>
      <c r="E16" s="5">
        <v>2800</v>
      </c>
      <c r="F16" s="71">
        <v>1</v>
      </c>
      <c r="G16" s="133">
        <v>1</v>
      </c>
      <c r="H16" s="178"/>
      <c r="I16" s="35"/>
      <c r="J16" s="35"/>
      <c r="K16" s="248">
        <v>15000</v>
      </c>
    </row>
    <row r="17" spans="1:11" ht="25.9" customHeight="1" x14ac:dyDescent="0.2">
      <c r="A17" s="67"/>
      <c r="B17" s="4" t="s">
        <v>624</v>
      </c>
      <c r="C17" s="5">
        <v>12500</v>
      </c>
      <c r="D17" s="5">
        <v>6300</v>
      </c>
      <c r="E17" s="5">
        <v>3200</v>
      </c>
      <c r="F17" s="71">
        <v>1</v>
      </c>
      <c r="G17" s="133">
        <v>1</v>
      </c>
      <c r="H17" s="178"/>
      <c r="I17" s="35"/>
      <c r="J17" s="35"/>
      <c r="K17" s="235"/>
    </row>
    <row r="18" spans="1:11" ht="25.9" customHeight="1" x14ac:dyDescent="0.2">
      <c r="A18" s="10"/>
      <c r="B18" s="4" t="s">
        <v>625</v>
      </c>
      <c r="C18" s="5">
        <v>6000</v>
      </c>
      <c r="D18" s="5">
        <v>3000</v>
      </c>
      <c r="E18" s="5">
        <v>1500</v>
      </c>
      <c r="F18" s="71">
        <v>1</v>
      </c>
      <c r="G18" s="133">
        <v>1</v>
      </c>
      <c r="H18" s="178"/>
      <c r="I18" s="35"/>
      <c r="J18" s="35"/>
      <c r="K18" s="235"/>
    </row>
    <row r="19" spans="1:11" ht="25.9" customHeight="1" x14ac:dyDescent="0.2">
      <c r="A19" s="10"/>
      <c r="B19" s="4" t="s">
        <v>626</v>
      </c>
      <c r="C19" s="5">
        <v>9000</v>
      </c>
      <c r="D19" s="5">
        <v>4500</v>
      </c>
      <c r="E19" s="5">
        <v>2300</v>
      </c>
      <c r="F19" s="71">
        <v>1</v>
      </c>
      <c r="G19" s="133">
        <v>1</v>
      </c>
      <c r="H19" s="178"/>
      <c r="I19" s="35"/>
      <c r="J19" s="35"/>
      <c r="K19" s="235"/>
    </row>
    <row r="20" spans="1:11" ht="25.9" customHeight="1" x14ac:dyDescent="0.2">
      <c r="A20" s="67">
        <v>2</v>
      </c>
      <c r="B20" s="2" t="s">
        <v>114</v>
      </c>
      <c r="C20" s="3"/>
      <c r="D20" s="3"/>
      <c r="E20" s="3"/>
      <c r="F20" s="71"/>
      <c r="G20" s="133"/>
      <c r="H20" s="195"/>
      <c r="I20" s="36"/>
      <c r="J20" s="36"/>
      <c r="K20" s="234"/>
    </row>
    <row r="21" spans="1:11" ht="25.9" customHeight="1" x14ac:dyDescent="0.2">
      <c r="A21" s="67"/>
      <c r="B21" s="4" t="s">
        <v>627</v>
      </c>
      <c r="C21" s="5">
        <v>8000</v>
      </c>
      <c r="D21" s="5">
        <v>4600</v>
      </c>
      <c r="E21" s="5">
        <v>2300</v>
      </c>
      <c r="F21" s="71">
        <v>1</v>
      </c>
      <c r="G21" s="133">
        <v>1</v>
      </c>
      <c r="H21" s="178"/>
      <c r="I21" s="35"/>
      <c r="J21" s="35"/>
      <c r="K21" s="235"/>
    </row>
    <row r="22" spans="1:11" ht="25.9" customHeight="1" x14ac:dyDescent="0.2">
      <c r="A22" s="67"/>
      <c r="B22" s="4" t="s">
        <v>628</v>
      </c>
      <c r="C22" s="5">
        <v>8000</v>
      </c>
      <c r="D22" s="5">
        <v>4000</v>
      </c>
      <c r="E22" s="5">
        <v>2100</v>
      </c>
      <c r="F22" s="71">
        <v>1</v>
      </c>
      <c r="G22" s="133">
        <v>1</v>
      </c>
      <c r="H22" s="178"/>
      <c r="I22" s="35"/>
      <c r="J22" s="35"/>
      <c r="K22" s="235"/>
    </row>
    <row r="23" spans="1:11" ht="25.9" customHeight="1" x14ac:dyDescent="0.2">
      <c r="A23" s="67"/>
      <c r="B23" s="4" t="s">
        <v>629</v>
      </c>
      <c r="C23" s="5">
        <v>5500</v>
      </c>
      <c r="D23" s="5">
        <v>2800</v>
      </c>
      <c r="E23" s="5">
        <v>1400</v>
      </c>
      <c r="F23" s="71">
        <v>1</v>
      </c>
      <c r="G23" s="133">
        <v>1</v>
      </c>
      <c r="H23" s="178"/>
      <c r="I23" s="35"/>
      <c r="J23" s="35"/>
      <c r="K23" s="235"/>
    </row>
    <row r="24" spans="1:11" ht="25.9" customHeight="1" x14ac:dyDescent="0.2">
      <c r="A24" s="67">
        <v>3</v>
      </c>
      <c r="B24" s="2" t="s">
        <v>163</v>
      </c>
      <c r="C24" s="3"/>
      <c r="D24" s="3"/>
      <c r="E24" s="3"/>
      <c r="F24" s="71"/>
      <c r="G24" s="133"/>
      <c r="H24" s="178"/>
      <c r="I24" s="35"/>
      <c r="J24" s="35"/>
      <c r="K24" s="235"/>
    </row>
    <row r="25" spans="1:11" ht="25.9" customHeight="1" x14ac:dyDescent="0.2">
      <c r="A25" s="67"/>
      <c r="B25" s="4" t="s">
        <v>630</v>
      </c>
      <c r="C25" s="5">
        <v>9500</v>
      </c>
      <c r="D25" s="5">
        <v>5300</v>
      </c>
      <c r="E25" s="5">
        <v>2700</v>
      </c>
      <c r="F25" s="71">
        <v>1</v>
      </c>
      <c r="G25" s="133">
        <v>1</v>
      </c>
      <c r="H25" s="195"/>
      <c r="I25" s="36"/>
      <c r="J25" s="36"/>
      <c r="K25" s="248">
        <v>16000</v>
      </c>
    </row>
    <row r="26" spans="1:11" ht="45.6" customHeight="1" x14ac:dyDescent="0.2">
      <c r="A26" s="67"/>
      <c r="B26" s="4" t="s">
        <v>631</v>
      </c>
      <c r="C26" s="5">
        <v>8500</v>
      </c>
      <c r="D26" s="5">
        <v>4500</v>
      </c>
      <c r="E26" s="5">
        <v>2500</v>
      </c>
      <c r="F26" s="71">
        <v>1.2</v>
      </c>
      <c r="G26" s="133">
        <v>1.2</v>
      </c>
      <c r="H26" s="178"/>
      <c r="I26" s="35"/>
      <c r="J26" s="35"/>
      <c r="K26" s="248">
        <v>13000</v>
      </c>
    </row>
    <row r="27" spans="1:11" ht="25.9" customHeight="1" x14ac:dyDescent="0.2">
      <c r="A27" s="67"/>
      <c r="B27" s="4" t="s">
        <v>632</v>
      </c>
      <c r="C27" s="5">
        <v>7000</v>
      </c>
      <c r="D27" s="5">
        <v>3600</v>
      </c>
      <c r="E27" s="5">
        <v>1800</v>
      </c>
      <c r="F27" s="71">
        <v>1.2</v>
      </c>
      <c r="G27" s="133">
        <v>1.2</v>
      </c>
      <c r="H27" s="178"/>
      <c r="I27" s="35"/>
      <c r="J27" s="35"/>
      <c r="K27" s="248">
        <v>13000</v>
      </c>
    </row>
    <row r="28" spans="1:11" ht="25.9" customHeight="1" x14ac:dyDescent="0.2">
      <c r="A28" s="67"/>
      <c r="B28" s="4" t="s">
        <v>633</v>
      </c>
      <c r="C28" s="5">
        <v>7500</v>
      </c>
      <c r="D28" s="5">
        <v>3800</v>
      </c>
      <c r="E28" s="5">
        <v>2000</v>
      </c>
      <c r="F28" s="71">
        <v>1</v>
      </c>
      <c r="G28" s="133">
        <v>1</v>
      </c>
      <c r="H28" s="178"/>
      <c r="I28" s="35"/>
      <c r="J28" s="35"/>
      <c r="K28" s="249">
        <v>13000</v>
      </c>
    </row>
    <row r="29" spans="1:11" ht="25.9" customHeight="1" x14ac:dyDescent="0.2">
      <c r="A29" s="67"/>
      <c r="B29" s="4" t="s">
        <v>634</v>
      </c>
      <c r="C29" s="5">
        <v>7500</v>
      </c>
      <c r="D29" s="5">
        <v>3900</v>
      </c>
      <c r="E29" s="5">
        <v>2000</v>
      </c>
      <c r="F29" s="71">
        <v>1</v>
      </c>
      <c r="G29" s="133">
        <v>1</v>
      </c>
      <c r="H29" s="178"/>
      <c r="I29" s="35"/>
      <c r="J29" s="35"/>
      <c r="K29" s="248">
        <v>13000</v>
      </c>
    </row>
    <row r="30" spans="1:11" ht="40.9" customHeight="1" x14ac:dyDescent="0.2">
      <c r="A30" s="67"/>
      <c r="B30" s="4" t="s">
        <v>635</v>
      </c>
      <c r="C30" s="5">
        <v>5000</v>
      </c>
      <c r="D30" s="5">
        <v>2500</v>
      </c>
      <c r="E30" s="5">
        <v>1700</v>
      </c>
      <c r="F30" s="71">
        <v>1.2</v>
      </c>
      <c r="G30" s="133">
        <v>1.2</v>
      </c>
      <c r="H30" s="178"/>
      <c r="I30" s="35"/>
      <c r="J30" s="35"/>
      <c r="K30" s="248">
        <v>10000</v>
      </c>
    </row>
    <row r="31" spans="1:11" ht="25.9" customHeight="1" x14ac:dyDescent="0.2">
      <c r="A31" s="67"/>
      <c r="B31" s="4" t="s">
        <v>636</v>
      </c>
      <c r="C31" s="5">
        <v>4000</v>
      </c>
      <c r="D31" s="5">
        <v>2000</v>
      </c>
      <c r="E31" s="5">
        <v>1000</v>
      </c>
      <c r="F31" s="71">
        <v>1</v>
      </c>
      <c r="G31" s="133">
        <v>1</v>
      </c>
      <c r="H31" s="178"/>
      <c r="I31" s="35"/>
      <c r="J31" s="35"/>
      <c r="K31" s="235"/>
    </row>
    <row r="32" spans="1:11" ht="25.9" customHeight="1" x14ac:dyDescent="0.2">
      <c r="A32" s="67"/>
      <c r="B32" s="4" t="s">
        <v>637</v>
      </c>
      <c r="C32" s="5">
        <v>4000</v>
      </c>
      <c r="D32" s="5">
        <v>2000</v>
      </c>
      <c r="E32" s="5">
        <v>1000</v>
      </c>
      <c r="F32" s="71">
        <v>1</v>
      </c>
      <c r="G32" s="133">
        <v>1</v>
      </c>
      <c r="H32" s="178"/>
      <c r="I32" s="35"/>
      <c r="J32" s="35"/>
      <c r="K32" s="235"/>
    </row>
    <row r="33" spans="1:11" ht="25.9" customHeight="1" x14ac:dyDescent="0.2">
      <c r="A33" s="67"/>
      <c r="B33" s="4" t="s">
        <v>638</v>
      </c>
      <c r="C33" s="5">
        <v>3000</v>
      </c>
      <c r="D33" s="5">
        <v>1500</v>
      </c>
      <c r="E33" s="5">
        <v>1000</v>
      </c>
      <c r="F33" s="71">
        <v>1</v>
      </c>
      <c r="G33" s="133">
        <v>1</v>
      </c>
      <c r="H33" s="178"/>
      <c r="I33" s="35"/>
      <c r="J33" s="35"/>
      <c r="K33" s="235"/>
    </row>
    <row r="34" spans="1:11" ht="25.9" customHeight="1" x14ac:dyDescent="0.2">
      <c r="A34" s="67">
        <v>4</v>
      </c>
      <c r="B34" s="2" t="s">
        <v>29</v>
      </c>
      <c r="C34" s="3"/>
      <c r="D34" s="3"/>
      <c r="E34" s="3"/>
      <c r="F34" s="71"/>
      <c r="G34" s="133"/>
      <c r="H34" s="178"/>
      <c r="I34" s="35"/>
      <c r="J34" s="35"/>
      <c r="K34" s="235"/>
    </row>
    <row r="35" spans="1:11" ht="25.9" customHeight="1" x14ac:dyDescent="0.2">
      <c r="A35" s="67"/>
      <c r="B35" s="4" t="s">
        <v>639</v>
      </c>
      <c r="C35" s="5">
        <v>9500</v>
      </c>
      <c r="D35" s="5">
        <v>4800</v>
      </c>
      <c r="E35" s="5">
        <v>2400</v>
      </c>
      <c r="F35" s="71">
        <v>1</v>
      </c>
      <c r="G35" s="133">
        <v>1</v>
      </c>
      <c r="H35" s="178"/>
      <c r="I35" s="35"/>
      <c r="J35" s="35"/>
      <c r="K35" s="249">
        <v>12000</v>
      </c>
    </row>
    <row r="36" spans="1:11" ht="25.9" customHeight="1" x14ac:dyDescent="0.2">
      <c r="A36" s="67"/>
      <c r="B36" s="4" t="s">
        <v>640</v>
      </c>
      <c r="C36" s="5">
        <v>9000</v>
      </c>
      <c r="D36" s="5">
        <v>4500</v>
      </c>
      <c r="E36" s="5">
        <v>2300</v>
      </c>
      <c r="F36" s="71">
        <v>1</v>
      </c>
      <c r="G36" s="133">
        <v>1</v>
      </c>
      <c r="H36" s="178"/>
      <c r="I36" s="35"/>
      <c r="J36" s="35"/>
      <c r="K36" s="249">
        <v>12000</v>
      </c>
    </row>
    <row r="37" spans="1:11" ht="25.9" customHeight="1" x14ac:dyDescent="0.2">
      <c r="A37" s="67"/>
      <c r="B37" s="4" t="s">
        <v>641</v>
      </c>
      <c r="C37" s="5">
        <v>7500</v>
      </c>
      <c r="D37" s="5">
        <v>3800</v>
      </c>
      <c r="E37" s="5">
        <v>2000</v>
      </c>
      <c r="F37" s="71">
        <v>1</v>
      </c>
      <c r="G37" s="133">
        <v>1</v>
      </c>
      <c r="H37" s="178"/>
      <c r="I37" s="35"/>
      <c r="J37" s="35"/>
      <c r="K37" s="248">
        <v>12000</v>
      </c>
    </row>
    <row r="38" spans="1:11" ht="25.9" customHeight="1" x14ac:dyDescent="0.2">
      <c r="A38" s="10"/>
      <c r="B38" s="4" t="s">
        <v>642</v>
      </c>
      <c r="C38" s="5">
        <v>4000</v>
      </c>
      <c r="D38" s="5">
        <v>2000</v>
      </c>
      <c r="E38" s="5">
        <v>1000</v>
      </c>
      <c r="F38" s="71">
        <v>1</v>
      </c>
      <c r="G38" s="133">
        <v>1</v>
      </c>
      <c r="H38" s="178"/>
      <c r="I38" s="35"/>
      <c r="J38" s="35"/>
      <c r="K38" s="248"/>
    </row>
    <row r="39" spans="1:11" ht="40.9" customHeight="1" x14ac:dyDescent="0.2">
      <c r="A39" s="67"/>
      <c r="B39" s="4" t="s">
        <v>643</v>
      </c>
      <c r="C39" s="5">
        <v>7500</v>
      </c>
      <c r="D39" s="5">
        <v>3800</v>
      </c>
      <c r="E39" s="5">
        <v>1900</v>
      </c>
      <c r="F39" s="71">
        <v>1</v>
      </c>
      <c r="G39" s="133">
        <v>1</v>
      </c>
      <c r="H39" s="178"/>
      <c r="I39" s="35"/>
      <c r="J39" s="35"/>
      <c r="K39" s="248">
        <v>9000</v>
      </c>
    </row>
    <row r="40" spans="1:11" ht="35.25" customHeight="1" x14ac:dyDescent="0.2">
      <c r="A40" s="67"/>
      <c r="B40" s="4" t="s">
        <v>644</v>
      </c>
      <c r="C40" s="5">
        <v>6000</v>
      </c>
      <c r="D40" s="5">
        <v>3000</v>
      </c>
      <c r="E40" s="5">
        <v>1500</v>
      </c>
      <c r="F40" s="71">
        <v>1</v>
      </c>
      <c r="G40" s="133">
        <v>1</v>
      </c>
      <c r="H40" s="222"/>
      <c r="I40" s="41"/>
      <c r="J40" s="41"/>
      <c r="K40" s="248">
        <v>9000</v>
      </c>
    </row>
    <row r="41" spans="1:11" ht="35.25" customHeight="1" x14ac:dyDescent="0.2">
      <c r="A41" s="67"/>
      <c r="B41" s="4" t="s">
        <v>645</v>
      </c>
      <c r="C41" s="5">
        <v>8500</v>
      </c>
      <c r="D41" s="5">
        <v>4300</v>
      </c>
      <c r="E41" s="5">
        <v>2200</v>
      </c>
      <c r="F41" s="71">
        <v>1</v>
      </c>
      <c r="G41" s="133">
        <v>1</v>
      </c>
      <c r="H41" s="222"/>
      <c r="I41" s="41"/>
      <c r="J41" s="41"/>
      <c r="K41" s="248">
        <v>9000</v>
      </c>
    </row>
    <row r="42" spans="1:11" ht="40.9" customHeight="1" x14ac:dyDescent="0.2">
      <c r="A42" s="67"/>
      <c r="B42" s="4" t="s">
        <v>646</v>
      </c>
      <c r="C42" s="5">
        <v>7000</v>
      </c>
      <c r="D42" s="5">
        <v>3600</v>
      </c>
      <c r="E42" s="5">
        <v>1800</v>
      </c>
      <c r="F42" s="71">
        <v>1</v>
      </c>
      <c r="G42" s="133">
        <v>1</v>
      </c>
      <c r="H42" s="222"/>
      <c r="I42" s="41"/>
      <c r="J42" s="41"/>
      <c r="K42" s="248">
        <v>8000</v>
      </c>
    </row>
    <row r="43" spans="1:11" ht="40.9" customHeight="1" x14ac:dyDescent="0.2">
      <c r="A43" s="67"/>
      <c r="B43" s="4" t="s">
        <v>647</v>
      </c>
      <c r="C43" s="5">
        <v>6500</v>
      </c>
      <c r="D43" s="5">
        <v>3300</v>
      </c>
      <c r="E43" s="5">
        <v>1700</v>
      </c>
      <c r="F43" s="71">
        <v>1</v>
      </c>
      <c r="G43" s="133">
        <v>1</v>
      </c>
      <c r="H43" s="222"/>
      <c r="I43" s="41"/>
      <c r="J43" s="41"/>
      <c r="K43" s="248">
        <v>7000</v>
      </c>
    </row>
    <row r="44" spans="1:11" ht="25.9" customHeight="1" x14ac:dyDescent="0.2">
      <c r="A44" s="67"/>
      <c r="B44" s="4" t="s">
        <v>648</v>
      </c>
      <c r="C44" s="5">
        <v>7000</v>
      </c>
      <c r="D44" s="5">
        <v>3600</v>
      </c>
      <c r="E44" s="5">
        <v>1800</v>
      </c>
      <c r="F44" s="71">
        <v>1</v>
      </c>
      <c r="G44" s="133">
        <v>1</v>
      </c>
      <c r="H44" s="222"/>
      <c r="I44" s="41"/>
      <c r="J44" s="41"/>
      <c r="K44" s="248">
        <v>5000</v>
      </c>
    </row>
    <row r="45" spans="1:11" ht="25.9" customHeight="1" x14ac:dyDescent="0.2">
      <c r="A45" s="67">
        <v>5</v>
      </c>
      <c r="B45" s="2" t="s">
        <v>44</v>
      </c>
      <c r="C45" s="3"/>
      <c r="D45" s="3"/>
      <c r="E45" s="3"/>
      <c r="F45" s="71"/>
      <c r="G45" s="133"/>
      <c r="H45" s="222"/>
      <c r="I45" s="41"/>
      <c r="J45" s="41"/>
      <c r="K45" s="314"/>
    </row>
    <row r="46" spans="1:11" ht="25.9" customHeight="1" x14ac:dyDescent="0.2">
      <c r="A46" s="67"/>
      <c r="B46" s="4" t="s">
        <v>649</v>
      </c>
      <c r="C46" s="5">
        <v>3000</v>
      </c>
      <c r="D46" s="5">
        <v>1500</v>
      </c>
      <c r="E46" s="5">
        <v>1000</v>
      </c>
      <c r="F46" s="71">
        <v>1</v>
      </c>
      <c r="G46" s="133">
        <v>1</v>
      </c>
      <c r="H46" s="222"/>
      <c r="I46" s="41"/>
      <c r="J46" s="41"/>
      <c r="K46" s="314"/>
    </row>
    <row r="47" spans="1:11" ht="25.9" customHeight="1" x14ac:dyDescent="0.2">
      <c r="A47" s="67"/>
      <c r="B47" s="4" t="s">
        <v>650</v>
      </c>
      <c r="C47" s="5">
        <v>3000</v>
      </c>
      <c r="D47" s="5">
        <v>1500</v>
      </c>
      <c r="E47" s="5">
        <v>1000</v>
      </c>
      <c r="F47" s="71">
        <v>1</v>
      </c>
      <c r="G47" s="133">
        <v>1</v>
      </c>
      <c r="H47" s="222"/>
      <c r="I47" s="41"/>
      <c r="J47" s="41"/>
      <c r="K47" s="314"/>
    </row>
    <row r="48" spans="1:11" ht="25.9" customHeight="1" x14ac:dyDescent="0.2">
      <c r="A48" s="67"/>
      <c r="B48" s="4" t="s">
        <v>651</v>
      </c>
      <c r="C48" s="5">
        <v>6000</v>
      </c>
      <c r="D48" s="5">
        <v>3000</v>
      </c>
      <c r="E48" s="5">
        <v>1500</v>
      </c>
      <c r="F48" s="71">
        <v>1</v>
      </c>
      <c r="G48" s="133">
        <v>1</v>
      </c>
      <c r="H48" s="222"/>
      <c r="I48" s="41"/>
      <c r="J48" s="41"/>
      <c r="K48" s="314"/>
    </row>
    <row r="49" spans="1:11" ht="40.9" customHeight="1" x14ac:dyDescent="0.2">
      <c r="A49" s="67"/>
      <c r="B49" s="4" t="s">
        <v>652</v>
      </c>
      <c r="C49" s="5">
        <v>5000</v>
      </c>
      <c r="D49" s="5">
        <v>2500</v>
      </c>
      <c r="E49" s="5">
        <v>1200</v>
      </c>
      <c r="F49" s="71">
        <v>1</v>
      </c>
      <c r="G49" s="133">
        <v>1</v>
      </c>
      <c r="H49" s="222"/>
      <c r="I49" s="41"/>
      <c r="J49" s="41"/>
      <c r="K49" s="314"/>
    </row>
    <row r="50" spans="1:11" ht="25.9" customHeight="1" x14ac:dyDescent="0.2">
      <c r="A50" s="67">
        <v>6</v>
      </c>
      <c r="B50" s="2" t="s">
        <v>653</v>
      </c>
      <c r="C50" s="3"/>
      <c r="D50" s="3"/>
      <c r="E50" s="3"/>
      <c r="F50" s="71"/>
      <c r="G50" s="133"/>
      <c r="H50" s="222"/>
      <c r="I50" s="41"/>
      <c r="J50" s="41"/>
      <c r="K50" s="314"/>
    </row>
    <row r="51" spans="1:11" ht="25.9" customHeight="1" x14ac:dyDescent="0.2">
      <c r="A51" s="67"/>
      <c r="B51" s="4" t="s">
        <v>29</v>
      </c>
      <c r="C51" s="5">
        <v>11000</v>
      </c>
      <c r="D51" s="3"/>
      <c r="E51" s="3"/>
      <c r="F51" s="71">
        <v>1</v>
      </c>
      <c r="G51" s="133">
        <v>1</v>
      </c>
      <c r="H51" s="222"/>
      <c r="I51" s="41"/>
      <c r="J51" s="41"/>
      <c r="K51" s="314"/>
    </row>
    <row r="52" spans="1:11" ht="25.9" customHeight="1" x14ac:dyDescent="0.2">
      <c r="A52" s="67">
        <v>7</v>
      </c>
      <c r="B52" s="2" t="s">
        <v>654</v>
      </c>
      <c r="C52" s="3"/>
      <c r="D52" s="3"/>
      <c r="E52" s="3"/>
      <c r="F52" s="71"/>
      <c r="G52" s="133"/>
      <c r="H52" s="222"/>
      <c r="I52" s="41"/>
      <c r="J52" s="41"/>
      <c r="K52" s="314"/>
    </row>
    <row r="53" spans="1:11" ht="25.9" customHeight="1" x14ac:dyDescent="0.2">
      <c r="A53" s="67"/>
      <c r="B53" s="4" t="s">
        <v>655</v>
      </c>
      <c r="C53" s="5">
        <v>17000</v>
      </c>
      <c r="D53" s="3"/>
      <c r="E53" s="3"/>
      <c r="F53" s="71">
        <v>1</v>
      </c>
      <c r="G53" s="133">
        <v>1</v>
      </c>
      <c r="H53" s="222"/>
      <c r="I53" s="41"/>
      <c r="J53" s="41"/>
      <c r="K53" s="314"/>
    </row>
    <row r="54" spans="1:11" ht="25.9" customHeight="1" x14ac:dyDescent="0.2">
      <c r="A54" s="67"/>
      <c r="B54" s="4" t="s">
        <v>656</v>
      </c>
      <c r="C54" s="5">
        <v>16000</v>
      </c>
      <c r="D54" s="3"/>
      <c r="E54" s="3"/>
      <c r="F54" s="71">
        <v>1</v>
      </c>
      <c r="G54" s="133">
        <v>1</v>
      </c>
      <c r="H54" s="222"/>
      <c r="I54" s="41"/>
      <c r="J54" s="41"/>
      <c r="K54" s="314"/>
    </row>
    <row r="55" spans="1:11" ht="25.9" customHeight="1" x14ac:dyDescent="0.2">
      <c r="A55" s="67">
        <v>8</v>
      </c>
      <c r="B55" s="2" t="s">
        <v>657</v>
      </c>
      <c r="C55" s="3"/>
      <c r="D55" s="3"/>
      <c r="E55" s="3"/>
      <c r="F55" s="71"/>
      <c r="G55" s="133"/>
      <c r="H55" s="222"/>
      <c r="I55" s="41"/>
      <c r="J55" s="41"/>
      <c r="K55" s="314"/>
    </row>
    <row r="56" spans="1:11" ht="25.9" customHeight="1" x14ac:dyDescent="0.2">
      <c r="A56" s="67"/>
      <c r="B56" s="4" t="s">
        <v>49</v>
      </c>
      <c r="C56" s="5">
        <v>14000</v>
      </c>
      <c r="D56" s="3"/>
      <c r="E56" s="3"/>
      <c r="F56" s="71">
        <v>1</v>
      </c>
      <c r="G56" s="133">
        <v>1</v>
      </c>
      <c r="H56" s="222"/>
      <c r="I56" s="41"/>
      <c r="J56" s="41"/>
      <c r="K56" s="314"/>
    </row>
    <row r="57" spans="1:11" ht="25.9" customHeight="1" x14ac:dyDescent="0.2">
      <c r="A57" s="67"/>
      <c r="B57" s="4" t="s">
        <v>658</v>
      </c>
      <c r="C57" s="5">
        <v>13000</v>
      </c>
      <c r="D57" s="3"/>
      <c r="E57" s="3"/>
      <c r="F57" s="71">
        <v>1</v>
      </c>
      <c r="G57" s="133">
        <v>1</v>
      </c>
      <c r="H57" s="222"/>
      <c r="I57" s="41"/>
      <c r="J57" s="41"/>
      <c r="K57" s="314"/>
    </row>
    <row r="58" spans="1:11" ht="25.9" customHeight="1" x14ac:dyDescent="0.2">
      <c r="A58" s="67"/>
      <c r="B58" s="4" t="s">
        <v>56</v>
      </c>
      <c r="C58" s="5">
        <v>12000</v>
      </c>
      <c r="D58" s="3"/>
      <c r="E58" s="3"/>
      <c r="F58" s="71">
        <v>1</v>
      </c>
      <c r="G58" s="133">
        <v>1</v>
      </c>
      <c r="H58" s="222"/>
      <c r="I58" s="41"/>
      <c r="J58" s="41"/>
      <c r="K58" s="314"/>
    </row>
    <row r="59" spans="1:11" ht="25.9" customHeight="1" x14ac:dyDescent="0.2">
      <c r="A59" s="68">
        <v>9</v>
      </c>
      <c r="B59" s="2" t="s">
        <v>659</v>
      </c>
      <c r="C59" s="3"/>
      <c r="D59" s="3"/>
      <c r="E59" s="3"/>
      <c r="F59" s="71"/>
      <c r="G59" s="133"/>
      <c r="H59" s="222"/>
      <c r="I59" s="41"/>
      <c r="J59" s="41"/>
      <c r="K59" s="314"/>
    </row>
    <row r="60" spans="1:11" ht="25.9" customHeight="1" x14ac:dyDescent="0.2">
      <c r="A60" s="10"/>
      <c r="B60" s="4" t="s">
        <v>660</v>
      </c>
      <c r="C60" s="5">
        <v>9500</v>
      </c>
      <c r="D60" s="3"/>
      <c r="E60" s="3"/>
      <c r="F60" s="71">
        <v>1</v>
      </c>
      <c r="G60" s="133">
        <v>1</v>
      </c>
      <c r="H60" s="222"/>
      <c r="I60" s="41"/>
      <c r="J60" s="41"/>
      <c r="K60" s="314"/>
    </row>
    <row r="61" spans="1:11" ht="25.9" customHeight="1" x14ac:dyDescent="0.2">
      <c r="A61" s="10"/>
      <c r="B61" s="4" t="s">
        <v>661</v>
      </c>
      <c r="C61" s="5">
        <v>8500</v>
      </c>
      <c r="D61" s="3"/>
      <c r="E61" s="3"/>
      <c r="F61" s="71">
        <v>1</v>
      </c>
      <c r="G61" s="133">
        <v>1</v>
      </c>
      <c r="H61" s="222"/>
      <c r="I61" s="41"/>
      <c r="J61" s="41"/>
      <c r="K61" s="314"/>
    </row>
    <row r="62" spans="1:11" ht="25.9" customHeight="1" x14ac:dyDescent="0.2">
      <c r="A62" s="10"/>
      <c r="B62" s="4" t="s">
        <v>662</v>
      </c>
      <c r="C62" s="5">
        <v>12000</v>
      </c>
      <c r="D62" s="3"/>
      <c r="E62" s="3"/>
      <c r="F62" s="71">
        <v>1</v>
      </c>
      <c r="G62" s="133">
        <v>1</v>
      </c>
      <c r="H62" s="222"/>
      <c r="I62" s="41"/>
      <c r="J62" s="41"/>
      <c r="K62" s="314"/>
    </row>
    <row r="63" spans="1:11" ht="25.9" customHeight="1" x14ac:dyDescent="0.2">
      <c r="A63" s="68">
        <v>10</v>
      </c>
      <c r="B63" s="2" t="s">
        <v>77</v>
      </c>
      <c r="C63" s="3"/>
      <c r="D63" s="3"/>
      <c r="E63" s="3"/>
      <c r="F63" s="71"/>
      <c r="G63" s="133"/>
      <c r="H63" s="222"/>
      <c r="I63" s="41"/>
      <c r="J63" s="41"/>
      <c r="K63" s="314"/>
    </row>
    <row r="64" spans="1:11" ht="25.9" customHeight="1" x14ac:dyDescent="0.2">
      <c r="A64" s="10"/>
      <c r="B64" s="4" t="s">
        <v>78</v>
      </c>
      <c r="C64" s="5">
        <v>3000</v>
      </c>
      <c r="D64" s="3"/>
      <c r="E64" s="3"/>
      <c r="F64" s="71">
        <v>1</v>
      </c>
      <c r="G64" s="133">
        <v>1.2</v>
      </c>
      <c r="H64" s="222"/>
      <c r="I64" s="41"/>
      <c r="J64" s="41"/>
      <c r="K64" s="314"/>
    </row>
    <row r="65" spans="1:11" ht="25.9" customHeight="1" x14ac:dyDescent="0.2">
      <c r="A65" s="10"/>
      <c r="B65" s="4" t="s">
        <v>539</v>
      </c>
      <c r="C65" s="5">
        <v>2000</v>
      </c>
      <c r="D65" s="3"/>
      <c r="E65" s="3"/>
      <c r="F65" s="71">
        <v>1</v>
      </c>
      <c r="G65" s="133">
        <v>1.2</v>
      </c>
      <c r="H65" s="222"/>
      <c r="I65" s="41"/>
      <c r="J65" s="41"/>
      <c r="K65" s="314"/>
    </row>
    <row r="66" spans="1:11" ht="25.9" customHeight="1" x14ac:dyDescent="0.2">
      <c r="A66" s="10"/>
      <c r="B66" s="4" t="s">
        <v>80</v>
      </c>
      <c r="C66" s="5">
        <v>1000</v>
      </c>
      <c r="D66" s="3"/>
      <c r="E66" s="3"/>
      <c r="F66" s="71">
        <v>1</v>
      </c>
      <c r="G66" s="133">
        <v>1.2</v>
      </c>
      <c r="H66" s="222"/>
      <c r="I66" s="41"/>
      <c r="J66" s="41"/>
      <c r="K66" s="314"/>
    </row>
  </sheetData>
  <autoFilter ref="A3:K66" xr:uid="{00000000-0009-0000-0000-000024000000}"/>
  <mergeCells count="9">
    <mergeCell ref="H2:H3"/>
    <mergeCell ref="I2:I3"/>
    <mergeCell ref="J2:J3"/>
    <mergeCell ref="A2:A3"/>
    <mergeCell ref="B2:B3"/>
    <mergeCell ref="C2:E2"/>
    <mergeCell ref="F2:F3"/>
    <mergeCell ref="G2:G3"/>
    <mergeCell ref="K2:K3"/>
  </mergeCells>
  <pageMargins left="0.70866141732283472" right="0.35433070866141736" top="0.55118110236220474" bottom="0.55118110236220474" header="0.31496062992125984" footer="0.31496062992125984"/>
  <pageSetup paperSize="9" scale="95"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L50"/>
  <sheetViews>
    <sheetView tabSelected="1" topLeftCell="A31" zoomScaleNormal="100" workbookViewId="0">
      <selection activeCell="T10" sqref="T10"/>
    </sheetView>
  </sheetViews>
  <sheetFormatPr defaultRowHeight="14.25" x14ac:dyDescent="0.2"/>
  <cols>
    <col min="2" max="2" width="55.375" customWidth="1"/>
    <col min="3" max="5" width="10.125" hidden="1" customWidth="1"/>
    <col min="6" max="6" width="17.125" style="28" hidden="1" customWidth="1"/>
    <col min="7" max="7" width="17.125" style="134" customWidth="1"/>
    <col min="8" max="10" width="17.125" style="28" hidden="1" customWidth="1"/>
    <col min="11" max="11" width="12.25" style="28" hidden="1" customWidth="1"/>
  </cols>
  <sheetData>
    <row r="1" spans="1:11" ht="24.75" customHeight="1" x14ac:dyDescent="0.2">
      <c r="A1" s="100" t="s">
        <v>570</v>
      </c>
      <c r="F1" s="73"/>
      <c r="G1" s="141"/>
      <c r="H1" s="73"/>
      <c r="I1" s="73"/>
      <c r="J1" s="73"/>
      <c r="K1" s="105"/>
    </row>
    <row r="2" spans="1:11" ht="36.6" customHeight="1" x14ac:dyDescent="0.2">
      <c r="A2" s="393" t="s">
        <v>0</v>
      </c>
      <c r="B2" s="393" t="s">
        <v>1</v>
      </c>
      <c r="C2" s="349" t="s">
        <v>2846</v>
      </c>
      <c r="D2" s="349"/>
      <c r="E2" s="349"/>
      <c r="F2" s="349" t="s">
        <v>2839</v>
      </c>
      <c r="G2" s="351" t="s">
        <v>2843</v>
      </c>
      <c r="H2" s="349" t="s">
        <v>2851</v>
      </c>
      <c r="I2" s="349" t="s">
        <v>2840</v>
      </c>
      <c r="J2" s="350" t="s">
        <v>2841</v>
      </c>
      <c r="K2" s="349" t="s">
        <v>2850</v>
      </c>
    </row>
    <row r="3" spans="1:11" ht="36.6" customHeight="1" x14ac:dyDescent="0.2">
      <c r="A3" s="393"/>
      <c r="B3" s="393"/>
      <c r="C3" s="67" t="s">
        <v>3</v>
      </c>
      <c r="D3" s="67" t="s">
        <v>4</v>
      </c>
      <c r="E3" s="67" t="s">
        <v>5</v>
      </c>
      <c r="F3" s="349"/>
      <c r="G3" s="351"/>
      <c r="H3" s="349"/>
      <c r="I3" s="349"/>
      <c r="J3" s="350"/>
      <c r="K3" s="349"/>
    </row>
    <row r="4" spans="1:11" ht="22.9" customHeight="1" x14ac:dyDescent="0.2">
      <c r="A4" s="67">
        <v>1</v>
      </c>
      <c r="B4" s="2" t="s">
        <v>571</v>
      </c>
      <c r="C4" s="3"/>
      <c r="D4" s="3"/>
      <c r="E4" s="3"/>
      <c r="F4" s="36"/>
      <c r="G4" s="136"/>
      <c r="H4" s="36"/>
      <c r="I4" s="36"/>
      <c r="J4" s="36"/>
      <c r="K4" s="170"/>
    </row>
    <row r="5" spans="1:11" ht="22.9" customHeight="1" x14ac:dyDescent="0.2">
      <c r="A5" s="67"/>
      <c r="B5" s="4" t="s">
        <v>572</v>
      </c>
      <c r="C5" s="5">
        <v>11000</v>
      </c>
      <c r="D5" s="5">
        <v>5500</v>
      </c>
      <c r="E5" s="5">
        <v>2900</v>
      </c>
      <c r="F5" s="98">
        <v>1</v>
      </c>
      <c r="G5" s="158">
        <v>1</v>
      </c>
      <c r="H5" s="35"/>
      <c r="I5" s="35"/>
      <c r="J5" s="35"/>
      <c r="K5" s="35"/>
    </row>
    <row r="6" spans="1:11" ht="39" customHeight="1" x14ac:dyDescent="0.2">
      <c r="A6" s="67"/>
      <c r="B6" s="4" t="s">
        <v>573</v>
      </c>
      <c r="C6" s="5">
        <v>13000</v>
      </c>
      <c r="D6" s="5">
        <v>6500</v>
      </c>
      <c r="E6" s="5">
        <v>3400</v>
      </c>
      <c r="F6" s="98">
        <v>1</v>
      </c>
      <c r="G6" s="158">
        <v>1</v>
      </c>
      <c r="H6" s="36"/>
      <c r="I6" s="36"/>
      <c r="J6" s="36"/>
      <c r="K6" s="36"/>
    </row>
    <row r="7" spans="1:11" ht="22.9" customHeight="1" x14ac:dyDescent="0.2">
      <c r="A7" s="67"/>
      <c r="B7" s="4" t="s">
        <v>574</v>
      </c>
      <c r="C7" s="5">
        <v>12000</v>
      </c>
      <c r="D7" s="5">
        <v>6000</v>
      </c>
      <c r="E7" s="5">
        <v>3100</v>
      </c>
      <c r="F7" s="98">
        <v>1</v>
      </c>
      <c r="G7" s="158">
        <v>1</v>
      </c>
      <c r="H7" s="35"/>
      <c r="I7" s="35"/>
      <c r="J7" s="35"/>
      <c r="K7" s="35"/>
    </row>
    <row r="8" spans="1:11" ht="22.9" customHeight="1" x14ac:dyDescent="0.2">
      <c r="A8" s="67">
        <v>2</v>
      </c>
      <c r="B8" s="2" t="s">
        <v>29</v>
      </c>
      <c r="C8" s="3"/>
      <c r="D8" s="3"/>
      <c r="E8" s="3"/>
      <c r="F8" s="99"/>
      <c r="G8" s="159"/>
      <c r="H8" s="35"/>
      <c r="I8" s="35"/>
      <c r="J8" s="35"/>
      <c r="K8" s="35"/>
    </row>
    <row r="9" spans="1:11" ht="22.9" customHeight="1" x14ac:dyDescent="0.2">
      <c r="A9" s="67"/>
      <c r="B9" s="4" t="s">
        <v>575</v>
      </c>
      <c r="C9" s="5">
        <v>11500</v>
      </c>
      <c r="D9" s="5">
        <v>5200</v>
      </c>
      <c r="E9" s="5">
        <v>2600</v>
      </c>
      <c r="F9" s="98">
        <v>1</v>
      </c>
      <c r="G9" s="158">
        <v>1</v>
      </c>
      <c r="H9" s="36"/>
      <c r="I9" s="36"/>
      <c r="J9" s="36"/>
      <c r="K9" s="36"/>
    </row>
    <row r="10" spans="1:11" ht="22.9" customHeight="1" x14ac:dyDescent="0.2">
      <c r="A10" s="2"/>
      <c r="B10" s="4" t="s">
        <v>576</v>
      </c>
      <c r="C10" s="5">
        <v>11000</v>
      </c>
      <c r="D10" s="5">
        <v>5000</v>
      </c>
      <c r="E10" s="5">
        <v>2600</v>
      </c>
      <c r="F10" s="98">
        <v>1</v>
      </c>
      <c r="G10" s="158">
        <v>1</v>
      </c>
      <c r="H10" s="35"/>
      <c r="I10" s="35"/>
      <c r="J10" s="35"/>
      <c r="K10" s="35"/>
    </row>
    <row r="11" spans="1:11" ht="22.9" customHeight="1" x14ac:dyDescent="0.2">
      <c r="A11" s="67"/>
      <c r="B11" s="4" t="s">
        <v>577</v>
      </c>
      <c r="C11" s="5">
        <v>7000</v>
      </c>
      <c r="D11" s="5">
        <v>3000</v>
      </c>
      <c r="E11" s="5">
        <v>1500</v>
      </c>
      <c r="F11" s="98">
        <v>1</v>
      </c>
      <c r="G11" s="158">
        <v>1</v>
      </c>
      <c r="H11" s="35"/>
      <c r="I11" s="35"/>
      <c r="J11" s="35"/>
      <c r="K11" s="35"/>
    </row>
    <row r="12" spans="1:11" ht="22.9" customHeight="1" x14ac:dyDescent="0.2">
      <c r="A12" s="67"/>
      <c r="B12" s="4" t="s">
        <v>578</v>
      </c>
      <c r="C12" s="5">
        <v>8500</v>
      </c>
      <c r="D12" s="5">
        <v>4300</v>
      </c>
      <c r="E12" s="5">
        <v>2200</v>
      </c>
      <c r="F12" s="98">
        <v>1</v>
      </c>
      <c r="G12" s="158">
        <v>1</v>
      </c>
      <c r="H12" s="35"/>
      <c r="I12" s="35"/>
      <c r="J12" s="35"/>
      <c r="K12" s="35"/>
    </row>
    <row r="13" spans="1:11" ht="39" customHeight="1" x14ac:dyDescent="0.2">
      <c r="A13" s="67"/>
      <c r="B13" s="4" t="s">
        <v>579</v>
      </c>
      <c r="C13" s="5">
        <v>7000</v>
      </c>
      <c r="D13" s="5">
        <v>3600</v>
      </c>
      <c r="E13" s="5">
        <v>1800</v>
      </c>
      <c r="F13" s="98">
        <v>1</v>
      </c>
      <c r="G13" s="158">
        <v>1</v>
      </c>
      <c r="H13" s="35"/>
      <c r="I13" s="35"/>
      <c r="J13" s="35"/>
      <c r="K13" s="35"/>
    </row>
    <row r="14" spans="1:11" ht="39" customHeight="1" x14ac:dyDescent="0.2">
      <c r="A14" s="67"/>
      <c r="B14" s="4" t="s">
        <v>580</v>
      </c>
      <c r="C14" s="5">
        <v>8000</v>
      </c>
      <c r="D14" s="5">
        <v>4000</v>
      </c>
      <c r="E14" s="5">
        <v>2000</v>
      </c>
      <c r="F14" s="98">
        <v>1</v>
      </c>
      <c r="G14" s="158">
        <v>1</v>
      </c>
      <c r="H14" s="36"/>
      <c r="I14" s="36"/>
      <c r="J14" s="36"/>
      <c r="K14" s="36"/>
    </row>
    <row r="15" spans="1:11" ht="22.9" customHeight="1" x14ac:dyDescent="0.2">
      <c r="A15" s="67"/>
      <c r="B15" s="4" t="s">
        <v>581</v>
      </c>
      <c r="C15" s="5">
        <v>7000</v>
      </c>
      <c r="D15" s="5">
        <v>3600</v>
      </c>
      <c r="E15" s="5">
        <v>1800</v>
      </c>
      <c r="F15" s="98">
        <v>1</v>
      </c>
      <c r="G15" s="158">
        <v>1</v>
      </c>
      <c r="H15" s="35"/>
      <c r="I15" s="35"/>
      <c r="J15" s="35"/>
      <c r="K15" s="35"/>
    </row>
    <row r="16" spans="1:11" ht="22.9" customHeight="1" x14ac:dyDescent="0.2">
      <c r="A16" s="67"/>
      <c r="B16" s="4" t="s">
        <v>582</v>
      </c>
      <c r="C16" s="5">
        <v>10000</v>
      </c>
      <c r="D16" s="5">
        <v>4000</v>
      </c>
      <c r="E16" s="5">
        <v>2000</v>
      </c>
      <c r="F16" s="98">
        <v>1</v>
      </c>
      <c r="G16" s="158">
        <v>1</v>
      </c>
      <c r="H16" s="35"/>
      <c r="I16" s="35"/>
      <c r="J16" s="35"/>
      <c r="K16" s="35"/>
    </row>
    <row r="17" spans="1:11" ht="22.9" customHeight="1" x14ac:dyDescent="0.2">
      <c r="A17" s="67"/>
      <c r="B17" s="4" t="s">
        <v>583</v>
      </c>
      <c r="C17" s="5">
        <v>8000</v>
      </c>
      <c r="D17" s="5">
        <v>4000</v>
      </c>
      <c r="E17" s="5">
        <v>2100</v>
      </c>
      <c r="F17" s="98">
        <v>1</v>
      </c>
      <c r="G17" s="158">
        <v>1</v>
      </c>
      <c r="H17" s="35"/>
      <c r="I17" s="35"/>
      <c r="J17" s="35"/>
      <c r="K17" s="35"/>
    </row>
    <row r="18" spans="1:11" ht="22.9" customHeight="1" x14ac:dyDescent="0.2">
      <c r="A18" s="67">
        <v>3</v>
      </c>
      <c r="B18" s="2" t="s">
        <v>527</v>
      </c>
      <c r="C18" s="3"/>
      <c r="D18" s="3"/>
      <c r="E18" s="3"/>
      <c r="F18" s="99"/>
      <c r="G18" s="159"/>
      <c r="H18" s="35"/>
      <c r="I18" s="35"/>
      <c r="J18" s="35"/>
      <c r="K18" s="35"/>
    </row>
    <row r="19" spans="1:11" ht="39" customHeight="1" x14ac:dyDescent="0.2">
      <c r="A19" s="67"/>
      <c r="B19" s="4" t="s">
        <v>584</v>
      </c>
      <c r="C19" s="5">
        <v>10500</v>
      </c>
      <c r="D19" s="5">
        <v>5250</v>
      </c>
      <c r="E19" s="5">
        <v>2625</v>
      </c>
      <c r="F19" s="98">
        <v>1</v>
      </c>
      <c r="G19" s="158">
        <v>1</v>
      </c>
      <c r="H19" s="35"/>
      <c r="I19" s="35"/>
      <c r="J19" s="35"/>
      <c r="K19" s="35"/>
    </row>
    <row r="20" spans="1:11" ht="22.9" customHeight="1" x14ac:dyDescent="0.2">
      <c r="A20" s="67">
        <v>4</v>
      </c>
      <c r="B20" s="2" t="s">
        <v>585</v>
      </c>
      <c r="C20" s="3"/>
      <c r="D20" s="3"/>
      <c r="E20" s="3"/>
      <c r="F20" s="99"/>
      <c r="G20" s="159"/>
      <c r="H20" s="36"/>
      <c r="I20" s="36"/>
      <c r="J20" s="36"/>
      <c r="K20" s="36"/>
    </row>
    <row r="21" spans="1:11" ht="22.9" customHeight="1" x14ac:dyDescent="0.2">
      <c r="A21" s="67"/>
      <c r="B21" s="4" t="s">
        <v>586</v>
      </c>
      <c r="C21" s="5">
        <v>7500</v>
      </c>
      <c r="D21" s="5">
        <v>3800</v>
      </c>
      <c r="E21" s="5">
        <v>2000</v>
      </c>
      <c r="F21" s="98">
        <v>1</v>
      </c>
      <c r="G21" s="158">
        <v>1</v>
      </c>
      <c r="H21" s="35"/>
      <c r="I21" s="35"/>
      <c r="J21" s="35"/>
      <c r="K21" s="35"/>
    </row>
    <row r="22" spans="1:11" ht="22.9" customHeight="1" x14ac:dyDescent="0.2">
      <c r="A22" s="67"/>
      <c r="B22" s="4" t="s">
        <v>587</v>
      </c>
      <c r="C22" s="5">
        <v>8000</v>
      </c>
      <c r="D22" s="5">
        <v>4000</v>
      </c>
      <c r="E22" s="5">
        <v>2000</v>
      </c>
      <c r="F22" s="98">
        <v>1</v>
      </c>
      <c r="G22" s="158">
        <v>1</v>
      </c>
      <c r="H22" s="35"/>
      <c r="I22" s="35"/>
      <c r="J22" s="35"/>
      <c r="K22" s="35"/>
    </row>
    <row r="23" spans="1:11" ht="22.9" customHeight="1" x14ac:dyDescent="0.2">
      <c r="A23" s="67"/>
      <c r="B23" s="4" t="s">
        <v>588</v>
      </c>
      <c r="C23" s="5">
        <v>7500</v>
      </c>
      <c r="D23" s="5">
        <v>3800</v>
      </c>
      <c r="E23" s="5">
        <v>1900</v>
      </c>
      <c r="F23" s="98">
        <v>1</v>
      </c>
      <c r="G23" s="158">
        <v>1</v>
      </c>
      <c r="H23" s="35"/>
      <c r="I23" s="35"/>
      <c r="J23" s="35"/>
      <c r="K23" s="35"/>
    </row>
    <row r="24" spans="1:11" ht="22.9" customHeight="1" x14ac:dyDescent="0.2">
      <c r="A24" s="67">
        <v>5</v>
      </c>
      <c r="B24" s="2" t="s">
        <v>589</v>
      </c>
      <c r="C24" s="3"/>
      <c r="D24" s="3"/>
      <c r="E24" s="3"/>
      <c r="F24" s="99"/>
      <c r="G24" s="159"/>
      <c r="H24" s="35"/>
      <c r="I24" s="35"/>
      <c r="J24" s="35"/>
      <c r="K24" s="35"/>
    </row>
    <row r="25" spans="1:11" ht="22.9" customHeight="1" x14ac:dyDescent="0.2">
      <c r="A25" s="67"/>
      <c r="B25" s="4" t="s">
        <v>590</v>
      </c>
      <c r="C25" s="5">
        <v>8500</v>
      </c>
      <c r="D25" s="5">
        <v>4300</v>
      </c>
      <c r="E25" s="5">
        <v>2200</v>
      </c>
      <c r="F25" s="98">
        <v>1</v>
      </c>
      <c r="G25" s="158">
        <v>1</v>
      </c>
      <c r="H25" s="36"/>
      <c r="I25" s="36"/>
      <c r="J25" s="36"/>
      <c r="K25" s="36"/>
    </row>
    <row r="26" spans="1:11" ht="22.9" customHeight="1" x14ac:dyDescent="0.2">
      <c r="A26" s="67">
        <v>6</v>
      </c>
      <c r="B26" s="2" t="s">
        <v>44</v>
      </c>
      <c r="C26" s="3"/>
      <c r="D26" s="3"/>
      <c r="E26" s="3"/>
      <c r="F26" s="99"/>
      <c r="G26" s="159"/>
      <c r="H26" s="35"/>
      <c r="I26" s="35"/>
      <c r="J26" s="35"/>
      <c r="K26" s="35"/>
    </row>
    <row r="27" spans="1:11" ht="39" customHeight="1" x14ac:dyDescent="0.2">
      <c r="A27" s="67"/>
      <c r="B27" s="4" t="s">
        <v>591</v>
      </c>
      <c r="C27" s="5">
        <v>7000</v>
      </c>
      <c r="D27" s="5">
        <v>3600</v>
      </c>
      <c r="E27" s="5">
        <v>1800</v>
      </c>
      <c r="F27" s="98">
        <v>1</v>
      </c>
      <c r="G27" s="158">
        <v>1</v>
      </c>
      <c r="H27" s="35"/>
      <c r="I27" s="35"/>
      <c r="J27" s="35"/>
      <c r="K27" s="35"/>
    </row>
    <row r="28" spans="1:11" ht="39" customHeight="1" x14ac:dyDescent="0.2">
      <c r="A28" s="67"/>
      <c r="B28" s="4" t="s">
        <v>592</v>
      </c>
      <c r="C28" s="5">
        <v>6000</v>
      </c>
      <c r="D28" s="5">
        <v>3000</v>
      </c>
      <c r="E28" s="5">
        <v>1500</v>
      </c>
      <c r="F28" s="98">
        <v>1</v>
      </c>
      <c r="G28" s="158">
        <v>1</v>
      </c>
      <c r="H28" s="35"/>
      <c r="I28" s="35"/>
      <c r="J28" s="35"/>
      <c r="K28" s="35"/>
    </row>
    <row r="29" spans="1:11" ht="22.9" customHeight="1" x14ac:dyDescent="0.2">
      <c r="A29" s="67"/>
      <c r="B29" s="4" t="s">
        <v>593</v>
      </c>
      <c r="C29" s="5">
        <v>5500</v>
      </c>
      <c r="D29" s="5">
        <v>2800</v>
      </c>
      <c r="E29" s="5">
        <v>1400</v>
      </c>
      <c r="F29" s="98">
        <v>1</v>
      </c>
      <c r="G29" s="158">
        <v>1</v>
      </c>
      <c r="H29" s="35"/>
      <c r="I29" s="35"/>
      <c r="J29" s="35"/>
      <c r="K29" s="35"/>
    </row>
    <row r="30" spans="1:11" ht="22.9" customHeight="1" x14ac:dyDescent="0.2">
      <c r="A30" s="67"/>
      <c r="B30" s="4" t="s">
        <v>594</v>
      </c>
      <c r="C30" s="5">
        <v>5500</v>
      </c>
      <c r="D30" s="5">
        <v>2800</v>
      </c>
      <c r="E30" s="5">
        <v>1400</v>
      </c>
      <c r="F30" s="98">
        <v>1</v>
      </c>
      <c r="G30" s="158">
        <v>1</v>
      </c>
      <c r="H30" s="35"/>
      <c r="I30" s="35"/>
      <c r="J30" s="35"/>
      <c r="K30" s="35"/>
    </row>
    <row r="31" spans="1:11" ht="22.9" customHeight="1" x14ac:dyDescent="0.2">
      <c r="A31" s="67"/>
      <c r="B31" s="4" t="s">
        <v>595</v>
      </c>
      <c r="C31" s="5">
        <v>6000</v>
      </c>
      <c r="D31" s="5">
        <v>3000</v>
      </c>
      <c r="E31" s="5">
        <v>1500</v>
      </c>
      <c r="F31" s="98">
        <v>1</v>
      </c>
      <c r="G31" s="158">
        <v>1</v>
      </c>
      <c r="H31" s="35"/>
      <c r="I31" s="35"/>
      <c r="J31" s="35"/>
      <c r="K31" s="35"/>
    </row>
    <row r="32" spans="1:11" ht="22.9" customHeight="1" x14ac:dyDescent="0.2">
      <c r="A32" s="68">
        <v>7</v>
      </c>
      <c r="B32" s="2" t="s">
        <v>596</v>
      </c>
      <c r="C32" s="20"/>
      <c r="D32" s="3"/>
      <c r="E32" s="3"/>
      <c r="F32" s="99"/>
      <c r="G32" s="159"/>
      <c r="H32" s="35"/>
      <c r="I32" s="35"/>
      <c r="J32" s="35"/>
      <c r="K32" s="35"/>
    </row>
    <row r="33" spans="1:11" ht="22.9" customHeight="1" x14ac:dyDescent="0.2">
      <c r="A33" s="10"/>
      <c r="B33" s="4" t="s">
        <v>56</v>
      </c>
      <c r="C33" s="5">
        <v>11000</v>
      </c>
      <c r="D33" s="3"/>
      <c r="E33" s="3"/>
      <c r="F33" s="98">
        <v>1</v>
      </c>
      <c r="G33" s="158">
        <v>1</v>
      </c>
      <c r="H33" s="35"/>
      <c r="I33" s="35"/>
      <c r="J33" s="35"/>
      <c r="K33" s="35"/>
    </row>
    <row r="34" spans="1:11" ht="22.9" customHeight="1" x14ac:dyDescent="0.2">
      <c r="A34" s="10"/>
      <c r="B34" s="4" t="s">
        <v>597</v>
      </c>
      <c r="C34" s="5">
        <v>7500</v>
      </c>
      <c r="D34" s="3"/>
      <c r="E34" s="3"/>
      <c r="F34" s="98">
        <v>1</v>
      </c>
      <c r="G34" s="158">
        <v>1</v>
      </c>
      <c r="H34" s="35"/>
      <c r="I34" s="35"/>
      <c r="J34" s="35"/>
      <c r="K34" s="35"/>
    </row>
    <row r="35" spans="1:11" ht="22.9" customHeight="1" x14ac:dyDescent="0.2">
      <c r="A35" s="10"/>
      <c r="B35" s="4" t="s">
        <v>598</v>
      </c>
      <c r="C35" s="5">
        <v>7500</v>
      </c>
      <c r="D35" s="3"/>
      <c r="E35" s="3"/>
      <c r="F35" s="98">
        <v>1</v>
      </c>
      <c r="G35" s="158">
        <v>1</v>
      </c>
      <c r="H35" s="35"/>
      <c r="I35" s="35"/>
      <c r="J35" s="35"/>
      <c r="K35" s="35"/>
    </row>
    <row r="36" spans="1:11" ht="22.9" customHeight="1" x14ac:dyDescent="0.2">
      <c r="A36" s="67">
        <v>8</v>
      </c>
      <c r="B36" s="2" t="s">
        <v>599</v>
      </c>
      <c r="C36" s="3"/>
      <c r="D36" s="3"/>
      <c r="E36" s="3"/>
      <c r="F36" s="99"/>
      <c r="G36" s="159"/>
      <c r="H36" s="35"/>
      <c r="I36" s="35"/>
      <c r="J36" s="35"/>
      <c r="K36" s="35"/>
    </row>
    <row r="37" spans="1:11" ht="22.9" customHeight="1" x14ac:dyDescent="0.2">
      <c r="A37" s="67"/>
      <c r="B37" s="4" t="s">
        <v>600</v>
      </c>
      <c r="C37" s="7">
        <v>10000</v>
      </c>
      <c r="D37" s="3"/>
      <c r="E37" s="3"/>
      <c r="F37" s="98">
        <v>1.2</v>
      </c>
      <c r="G37" s="158">
        <v>1.2</v>
      </c>
      <c r="H37" s="178">
        <v>1.2</v>
      </c>
      <c r="I37" s="35"/>
      <c r="J37" s="35" t="s">
        <v>2919</v>
      </c>
      <c r="K37" s="35"/>
    </row>
    <row r="38" spans="1:11" ht="22.9" customHeight="1" x14ac:dyDescent="0.2">
      <c r="A38" s="67"/>
      <c r="B38" s="4" t="s">
        <v>601</v>
      </c>
      <c r="C38" s="7">
        <v>11000</v>
      </c>
      <c r="D38" s="3"/>
      <c r="E38" s="3"/>
      <c r="F38" s="98">
        <v>1.2</v>
      </c>
      <c r="G38" s="158">
        <v>1.2</v>
      </c>
      <c r="H38" s="178">
        <v>1.2</v>
      </c>
      <c r="I38" s="35"/>
      <c r="J38" s="35"/>
      <c r="K38" s="35"/>
    </row>
    <row r="39" spans="1:11" ht="22.9" customHeight="1" x14ac:dyDescent="0.2">
      <c r="A39" s="67"/>
      <c r="B39" s="4" t="s">
        <v>49</v>
      </c>
      <c r="C39" s="7">
        <v>12500</v>
      </c>
      <c r="D39" s="3"/>
      <c r="E39" s="3"/>
      <c r="F39" s="98">
        <v>1.1000000000000001</v>
      </c>
      <c r="G39" s="158">
        <v>1.1000000000000001</v>
      </c>
      <c r="H39" s="178">
        <v>1.2</v>
      </c>
      <c r="I39" s="35"/>
      <c r="J39" s="35"/>
      <c r="K39" s="35"/>
    </row>
    <row r="40" spans="1:11" ht="22.9" customHeight="1" x14ac:dyDescent="0.2">
      <c r="A40" s="67">
        <v>9</v>
      </c>
      <c r="B40" s="2" t="s">
        <v>602</v>
      </c>
      <c r="C40" s="3"/>
      <c r="D40" s="3"/>
      <c r="E40" s="3"/>
      <c r="F40" s="99"/>
      <c r="G40" s="159"/>
      <c r="H40" s="41"/>
      <c r="I40" s="41"/>
      <c r="J40" s="41"/>
      <c r="K40" s="41"/>
    </row>
    <row r="41" spans="1:11" ht="22.9" customHeight="1" x14ac:dyDescent="0.2">
      <c r="A41" s="67"/>
      <c r="B41" s="4" t="s">
        <v>49</v>
      </c>
      <c r="C41" s="5">
        <v>12000</v>
      </c>
      <c r="D41" s="3"/>
      <c r="E41" s="3"/>
      <c r="F41" s="98">
        <v>1</v>
      </c>
      <c r="G41" s="158">
        <v>1</v>
      </c>
      <c r="H41" s="41"/>
      <c r="I41" s="41"/>
      <c r="J41" s="41"/>
      <c r="K41" s="41"/>
    </row>
    <row r="42" spans="1:11" ht="22.9" customHeight="1" x14ac:dyDescent="0.2">
      <c r="A42" s="67"/>
      <c r="B42" s="4" t="s">
        <v>603</v>
      </c>
      <c r="C42" s="5">
        <v>9500</v>
      </c>
      <c r="D42" s="3"/>
      <c r="E42" s="3"/>
      <c r="F42" s="98">
        <v>1</v>
      </c>
      <c r="G42" s="158">
        <v>1</v>
      </c>
      <c r="H42" s="41"/>
      <c r="I42" s="41"/>
      <c r="J42" s="41"/>
      <c r="K42" s="41"/>
    </row>
    <row r="43" spans="1:11" ht="22.9" customHeight="1" x14ac:dyDescent="0.2">
      <c r="A43" s="67"/>
      <c r="B43" s="4" t="s">
        <v>604</v>
      </c>
      <c r="C43" s="5">
        <v>10500</v>
      </c>
      <c r="D43" s="3"/>
      <c r="E43" s="3"/>
      <c r="F43" s="98">
        <v>1</v>
      </c>
      <c r="G43" s="158">
        <v>1</v>
      </c>
      <c r="H43" s="41"/>
      <c r="I43" s="41"/>
      <c r="J43" s="41"/>
      <c r="K43" s="41"/>
    </row>
    <row r="44" spans="1:11" ht="22.9" customHeight="1" x14ac:dyDescent="0.2">
      <c r="A44" s="67">
        <v>10</v>
      </c>
      <c r="B44" s="2" t="s">
        <v>605</v>
      </c>
      <c r="C44" s="3"/>
      <c r="D44" s="3"/>
      <c r="E44" s="3"/>
      <c r="F44" s="98">
        <v>1</v>
      </c>
      <c r="G44" s="158">
        <v>1</v>
      </c>
      <c r="H44" s="41"/>
      <c r="I44" s="41"/>
      <c r="J44" s="41"/>
      <c r="K44" s="41"/>
    </row>
    <row r="45" spans="1:11" ht="22.9" customHeight="1" x14ac:dyDescent="0.2">
      <c r="A45" s="67"/>
      <c r="B45" s="4" t="s">
        <v>49</v>
      </c>
      <c r="C45" s="5">
        <v>10000</v>
      </c>
      <c r="D45" s="3"/>
      <c r="E45" s="3"/>
      <c r="F45" s="98">
        <v>1</v>
      </c>
      <c r="G45" s="158">
        <v>1</v>
      </c>
      <c r="H45" s="41"/>
      <c r="I45" s="41"/>
      <c r="J45" s="41"/>
      <c r="K45" s="41"/>
    </row>
    <row r="46" spans="1:11" ht="22.9" customHeight="1" x14ac:dyDescent="0.2">
      <c r="A46" s="67"/>
      <c r="B46" s="4" t="s">
        <v>606</v>
      </c>
      <c r="C46" s="5">
        <v>9000</v>
      </c>
      <c r="D46" s="3"/>
      <c r="E46" s="3"/>
      <c r="F46" s="99"/>
      <c r="G46" s="159"/>
      <c r="H46" s="41"/>
      <c r="I46" s="41"/>
      <c r="J46" s="41"/>
      <c r="K46" s="41"/>
    </row>
    <row r="47" spans="1:11" ht="22.9" customHeight="1" x14ac:dyDescent="0.2">
      <c r="A47" s="67">
        <v>11</v>
      </c>
      <c r="B47" s="2" t="s">
        <v>77</v>
      </c>
      <c r="C47" s="3"/>
      <c r="D47" s="3"/>
      <c r="E47" s="3"/>
      <c r="F47" s="98"/>
      <c r="G47" s="158"/>
      <c r="H47" s="41"/>
      <c r="I47" s="41"/>
      <c r="J47" s="41"/>
      <c r="K47" s="41"/>
    </row>
    <row r="48" spans="1:11" ht="22.9" customHeight="1" x14ac:dyDescent="0.2">
      <c r="A48" s="67"/>
      <c r="B48" s="4" t="s">
        <v>607</v>
      </c>
      <c r="C48" s="5">
        <v>3000</v>
      </c>
      <c r="D48" s="3"/>
      <c r="E48" s="3"/>
      <c r="F48" s="98">
        <v>1</v>
      </c>
      <c r="G48" s="158">
        <v>1</v>
      </c>
      <c r="H48" s="41"/>
      <c r="I48" s="41"/>
      <c r="J48" s="41"/>
      <c r="K48" s="41"/>
    </row>
    <row r="49" spans="1:11" ht="22.9" customHeight="1" x14ac:dyDescent="0.2">
      <c r="A49" s="67"/>
      <c r="B49" s="4" t="s">
        <v>608</v>
      </c>
      <c r="C49" s="5">
        <v>2000</v>
      </c>
      <c r="D49" s="3"/>
      <c r="E49" s="3"/>
      <c r="F49" s="98">
        <v>1</v>
      </c>
      <c r="G49" s="158">
        <v>1</v>
      </c>
      <c r="H49" s="41"/>
      <c r="I49" s="41"/>
      <c r="J49" s="41"/>
      <c r="K49" s="41"/>
    </row>
    <row r="50" spans="1:11" ht="22.9" customHeight="1" x14ac:dyDescent="0.2">
      <c r="A50" s="67"/>
      <c r="B50" s="4" t="s">
        <v>609</v>
      </c>
      <c r="C50" s="5">
        <v>1000</v>
      </c>
      <c r="D50" s="3"/>
      <c r="E50" s="3"/>
      <c r="F50" s="98">
        <v>1</v>
      </c>
      <c r="G50" s="158">
        <v>1</v>
      </c>
      <c r="H50" s="41"/>
      <c r="I50" s="41"/>
      <c r="J50" s="41"/>
      <c r="K50" s="41"/>
    </row>
  </sheetData>
  <autoFilter ref="A3:K3" xr:uid="{00000000-0009-0000-0000-000025000000}"/>
  <mergeCells count="9">
    <mergeCell ref="H2:H3"/>
    <mergeCell ref="I2:I3"/>
    <mergeCell ref="J2:J3"/>
    <mergeCell ref="A2:A3"/>
    <mergeCell ref="B2:B3"/>
    <mergeCell ref="C2:E2"/>
    <mergeCell ref="F2:F3"/>
    <mergeCell ref="G2:G3"/>
    <mergeCell ref="K2:K3"/>
  </mergeCells>
  <pageMargins left="0.70866141732283472" right="0.35433070866141736" top="0.55118110236220474" bottom="0.55118110236220474" header="0.31496062992125984" footer="0.31496062992125984"/>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L49"/>
  <sheetViews>
    <sheetView tabSelected="1" topLeftCell="A25" zoomScale="70" zoomScaleNormal="70" workbookViewId="0">
      <selection activeCell="T10" sqref="T10"/>
    </sheetView>
  </sheetViews>
  <sheetFormatPr defaultRowHeight="14.25" x14ac:dyDescent="0.2"/>
  <cols>
    <col min="2" max="2" width="58.25" customWidth="1"/>
    <col min="3" max="5" width="0" hidden="1" customWidth="1"/>
    <col min="6" max="6" width="17.125" style="196" hidden="1" customWidth="1"/>
    <col min="7" max="7" width="17.125" style="134" customWidth="1"/>
    <col min="8" max="10" width="17.125" style="28" hidden="1" customWidth="1"/>
    <col min="11" max="11" width="12.25" style="28" hidden="1" customWidth="1"/>
  </cols>
  <sheetData>
    <row r="1" spans="1:11" ht="30.6" customHeight="1" x14ac:dyDescent="0.2">
      <c r="A1" s="100" t="s">
        <v>540</v>
      </c>
      <c r="F1" s="194"/>
      <c r="G1" s="141"/>
      <c r="H1" s="73"/>
      <c r="I1" s="73"/>
      <c r="J1" s="73"/>
      <c r="K1" s="105"/>
    </row>
    <row r="2" spans="1:11" ht="33.6" customHeight="1" x14ac:dyDescent="0.2">
      <c r="A2" s="393" t="s">
        <v>0</v>
      </c>
      <c r="B2" s="393" t="s">
        <v>1</v>
      </c>
      <c r="C2" s="349" t="s">
        <v>2846</v>
      </c>
      <c r="D2" s="349"/>
      <c r="E2" s="349"/>
      <c r="F2" s="372" t="s">
        <v>2839</v>
      </c>
      <c r="G2" s="351" t="s">
        <v>2843</v>
      </c>
      <c r="H2" s="349" t="s">
        <v>2851</v>
      </c>
      <c r="I2" s="349" t="s">
        <v>2840</v>
      </c>
      <c r="J2" s="350" t="s">
        <v>2841</v>
      </c>
      <c r="K2" s="349" t="s">
        <v>2850</v>
      </c>
    </row>
    <row r="3" spans="1:11" ht="33.6" customHeight="1" x14ac:dyDescent="0.2">
      <c r="A3" s="393"/>
      <c r="B3" s="393"/>
      <c r="C3" s="67" t="s">
        <v>3</v>
      </c>
      <c r="D3" s="67" t="s">
        <v>4</v>
      </c>
      <c r="E3" s="67" t="s">
        <v>5</v>
      </c>
      <c r="F3" s="372"/>
      <c r="G3" s="351"/>
      <c r="H3" s="349"/>
      <c r="I3" s="349"/>
      <c r="J3" s="350"/>
      <c r="K3" s="349"/>
    </row>
    <row r="4" spans="1:11" ht="25.15" customHeight="1" x14ac:dyDescent="0.2">
      <c r="A4" s="67">
        <v>1</v>
      </c>
      <c r="B4" s="2" t="s">
        <v>338</v>
      </c>
      <c r="C4" s="3"/>
      <c r="D4" s="3"/>
      <c r="E4" s="3"/>
      <c r="F4" s="195"/>
      <c r="G4" s="136"/>
      <c r="H4" s="36"/>
      <c r="I4" s="36"/>
      <c r="J4" s="36"/>
      <c r="K4" s="170"/>
    </row>
    <row r="5" spans="1:11" ht="25.15" customHeight="1" x14ac:dyDescent="0.2">
      <c r="A5" s="67"/>
      <c r="B5" s="4" t="s">
        <v>541</v>
      </c>
      <c r="C5" s="5">
        <v>12000</v>
      </c>
      <c r="D5" s="5">
        <v>6000</v>
      </c>
      <c r="E5" s="5">
        <v>3000</v>
      </c>
      <c r="F5" s="178">
        <v>1</v>
      </c>
      <c r="G5" s="133">
        <v>1</v>
      </c>
      <c r="H5" s="35"/>
      <c r="I5" s="35"/>
      <c r="J5" s="35"/>
      <c r="K5" s="35"/>
    </row>
    <row r="6" spans="1:11" ht="25.15" customHeight="1" x14ac:dyDescent="0.2">
      <c r="A6" s="67"/>
      <c r="B6" s="4" t="s">
        <v>542</v>
      </c>
      <c r="C6" s="5">
        <v>11000</v>
      </c>
      <c r="D6" s="5">
        <v>5500</v>
      </c>
      <c r="E6" s="5">
        <v>2800</v>
      </c>
      <c r="F6" s="178">
        <v>1</v>
      </c>
      <c r="G6" s="133">
        <v>1</v>
      </c>
      <c r="H6" s="36"/>
      <c r="I6" s="36"/>
      <c r="J6" s="36"/>
      <c r="K6" s="330">
        <v>30000</v>
      </c>
    </row>
    <row r="7" spans="1:11" ht="25.15" customHeight="1" x14ac:dyDescent="0.2">
      <c r="A7" s="67">
        <v>2</v>
      </c>
      <c r="B7" s="2" t="s">
        <v>482</v>
      </c>
      <c r="C7" s="3"/>
      <c r="D7" s="3"/>
      <c r="E7" s="3"/>
      <c r="F7" s="178"/>
      <c r="G7" s="133"/>
      <c r="H7" s="35"/>
      <c r="I7" s="35"/>
      <c r="J7" s="35"/>
      <c r="K7" s="329"/>
    </row>
    <row r="8" spans="1:11" ht="25.15" customHeight="1" x14ac:dyDescent="0.2">
      <c r="A8" s="67"/>
      <c r="B8" s="4" t="s">
        <v>543</v>
      </c>
      <c r="C8" s="5">
        <v>10000</v>
      </c>
      <c r="D8" s="5">
        <v>5000</v>
      </c>
      <c r="E8" s="5">
        <v>2600</v>
      </c>
      <c r="F8" s="178">
        <v>1</v>
      </c>
      <c r="G8" s="133">
        <v>1</v>
      </c>
      <c r="H8" s="35"/>
      <c r="I8" s="35"/>
      <c r="J8" s="35"/>
      <c r="K8" s="330">
        <v>15000</v>
      </c>
    </row>
    <row r="9" spans="1:11" ht="25.15" customHeight="1" x14ac:dyDescent="0.2">
      <c r="A9" s="67"/>
      <c r="B9" s="4" t="s">
        <v>544</v>
      </c>
      <c r="C9" s="5">
        <v>8000</v>
      </c>
      <c r="D9" s="5">
        <v>4000</v>
      </c>
      <c r="E9" s="5">
        <v>2100</v>
      </c>
      <c r="F9" s="178">
        <v>1</v>
      </c>
      <c r="G9" s="133">
        <v>1</v>
      </c>
      <c r="H9" s="36"/>
      <c r="I9" s="36"/>
      <c r="J9" s="36"/>
      <c r="K9" s="330">
        <v>15000</v>
      </c>
    </row>
    <row r="10" spans="1:11" ht="25.15" customHeight="1" x14ac:dyDescent="0.2">
      <c r="A10" s="67">
        <v>3</v>
      </c>
      <c r="B10" s="2" t="s">
        <v>114</v>
      </c>
      <c r="C10" s="5">
        <v>8000</v>
      </c>
      <c r="D10" s="5">
        <v>4000</v>
      </c>
      <c r="E10" s="5">
        <v>2000</v>
      </c>
      <c r="F10" s="178">
        <v>1</v>
      </c>
      <c r="G10" s="133">
        <v>1</v>
      </c>
      <c r="H10" s="35"/>
      <c r="I10" s="35"/>
      <c r="J10" s="35"/>
      <c r="K10" s="330"/>
    </row>
    <row r="11" spans="1:11" ht="25.15" customHeight="1" x14ac:dyDescent="0.2">
      <c r="A11" s="67">
        <v>4</v>
      </c>
      <c r="B11" s="2" t="s">
        <v>545</v>
      </c>
      <c r="C11" s="3"/>
      <c r="D11" s="3"/>
      <c r="E11" s="3"/>
      <c r="F11" s="178"/>
      <c r="G11" s="133"/>
      <c r="H11" s="35"/>
      <c r="I11" s="35"/>
      <c r="J11" s="35"/>
      <c r="K11" s="329"/>
    </row>
    <row r="12" spans="1:11" ht="25.15" customHeight="1" x14ac:dyDescent="0.2">
      <c r="A12" s="67"/>
      <c r="B12" s="4" t="s">
        <v>546</v>
      </c>
      <c r="C12" s="5">
        <v>8000</v>
      </c>
      <c r="D12" s="5">
        <v>4000</v>
      </c>
      <c r="E12" s="5">
        <v>2000</v>
      </c>
      <c r="F12" s="178">
        <v>1</v>
      </c>
      <c r="G12" s="133">
        <v>1</v>
      </c>
      <c r="H12" s="35"/>
      <c r="I12" s="35"/>
      <c r="J12" s="35"/>
      <c r="K12" s="330">
        <v>21000</v>
      </c>
    </row>
    <row r="13" spans="1:11" ht="25.15" customHeight="1" x14ac:dyDescent="0.2">
      <c r="A13" s="67"/>
      <c r="B13" s="4" t="s">
        <v>547</v>
      </c>
      <c r="C13" s="5">
        <v>7000</v>
      </c>
      <c r="D13" s="5">
        <v>3500</v>
      </c>
      <c r="E13" s="5">
        <v>1800</v>
      </c>
      <c r="F13" s="178">
        <v>1</v>
      </c>
      <c r="G13" s="133">
        <v>1</v>
      </c>
      <c r="H13" s="35"/>
      <c r="I13" s="35"/>
      <c r="J13" s="35"/>
      <c r="K13" s="330">
        <v>20000</v>
      </c>
    </row>
    <row r="14" spans="1:11" ht="25.15" customHeight="1" x14ac:dyDescent="0.2">
      <c r="A14" s="67">
        <v>5</v>
      </c>
      <c r="B14" s="2" t="s">
        <v>29</v>
      </c>
      <c r="C14" s="3"/>
      <c r="D14" s="3"/>
      <c r="E14" s="3"/>
      <c r="F14" s="178"/>
      <c r="G14" s="133"/>
      <c r="H14" s="36"/>
      <c r="I14" s="36"/>
      <c r="J14" s="36"/>
      <c r="K14" s="329"/>
    </row>
    <row r="15" spans="1:11" ht="25.15" customHeight="1" x14ac:dyDescent="0.2">
      <c r="A15" s="67"/>
      <c r="B15" s="4" t="s">
        <v>548</v>
      </c>
      <c r="C15" s="5">
        <v>6000</v>
      </c>
      <c r="D15" s="5">
        <v>3000</v>
      </c>
      <c r="E15" s="5">
        <v>1500</v>
      </c>
      <c r="F15" s="178">
        <v>1</v>
      </c>
      <c r="G15" s="133">
        <v>1</v>
      </c>
      <c r="H15" s="35"/>
      <c r="I15" s="35"/>
      <c r="J15" s="35"/>
      <c r="K15" s="330"/>
    </row>
    <row r="16" spans="1:11" ht="25.15" customHeight="1" x14ac:dyDescent="0.2">
      <c r="A16" s="67"/>
      <c r="B16" s="4" t="s">
        <v>549</v>
      </c>
      <c r="C16" s="5">
        <v>5000</v>
      </c>
      <c r="D16" s="5">
        <v>2500</v>
      </c>
      <c r="E16" s="5">
        <v>1500</v>
      </c>
      <c r="F16" s="178">
        <v>1</v>
      </c>
      <c r="G16" s="133">
        <v>1</v>
      </c>
      <c r="H16" s="35"/>
      <c r="I16" s="35"/>
      <c r="J16" s="35"/>
      <c r="K16" s="330"/>
    </row>
    <row r="17" spans="1:11" ht="25.15" customHeight="1" x14ac:dyDescent="0.2">
      <c r="A17" s="67"/>
      <c r="B17" s="4" t="s">
        <v>550</v>
      </c>
      <c r="C17" s="5">
        <v>6000</v>
      </c>
      <c r="D17" s="5">
        <v>3000</v>
      </c>
      <c r="E17" s="5">
        <v>1500</v>
      </c>
      <c r="F17" s="178">
        <v>1</v>
      </c>
      <c r="G17" s="133">
        <v>1</v>
      </c>
      <c r="H17" s="35"/>
      <c r="I17" s="35"/>
      <c r="J17" s="35"/>
      <c r="K17" s="330"/>
    </row>
    <row r="18" spans="1:11" ht="25.15" customHeight="1" x14ac:dyDescent="0.2">
      <c r="A18" s="67"/>
      <c r="B18" s="4" t="s">
        <v>551</v>
      </c>
      <c r="C18" s="5">
        <v>5000</v>
      </c>
      <c r="D18" s="5">
        <v>2500</v>
      </c>
      <c r="E18" s="5">
        <v>1500</v>
      </c>
      <c r="F18" s="178">
        <v>1</v>
      </c>
      <c r="G18" s="133">
        <v>1</v>
      </c>
      <c r="H18" s="35"/>
      <c r="I18" s="35"/>
      <c r="J18" s="35"/>
      <c r="K18" s="330"/>
    </row>
    <row r="19" spans="1:11" ht="25.15" customHeight="1" x14ac:dyDescent="0.2">
      <c r="A19" s="67"/>
      <c r="B19" s="4" t="s">
        <v>552</v>
      </c>
      <c r="C19" s="5">
        <v>4000</v>
      </c>
      <c r="D19" s="5">
        <v>2500</v>
      </c>
      <c r="E19" s="5">
        <v>1500</v>
      </c>
      <c r="F19" s="178">
        <v>1.05</v>
      </c>
      <c r="G19" s="133">
        <v>1.05</v>
      </c>
      <c r="H19" s="35"/>
      <c r="I19" s="35"/>
      <c r="J19" s="35"/>
      <c r="K19" s="330"/>
    </row>
    <row r="20" spans="1:11" ht="25.15" customHeight="1" x14ac:dyDescent="0.2">
      <c r="A20" s="67"/>
      <c r="B20" s="4" t="s">
        <v>553</v>
      </c>
      <c r="C20" s="5">
        <v>5000</v>
      </c>
      <c r="D20" s="5">
        <v>2500</v>
      </c>
      <c r="E20" s="5">
        <v>1500</v>
      </c>
      <c r="F20" s="178">
        <v>1</v>
      </c>
      <c r="G20" s="133">
        <v>1</v>
      </c>
      <c r="H20" s="36"/>
      <c r="I20" s="36"/>
      <c r="J20" s="36"/>
      <c r="K20" s="330"/>
    </row>
    <row r="21" spans="1:11" ht="25.15" customHeight="1" x14ac:dyDescent="0.2">
      <c r="A21" s="67">
        <v>6</v>
      </c>
      <c r="B21" s="2" t="s">
        <v>554</v>
      </c>
      <c r="C21" s="3"/>
      <c r="D21" s="3"/>
      <c r="E21" s="3"/>
      <c r="F21" s="178"/>
      <c r="G21" s="133"/>
      <c r="H21" s="35"/>
      <c r="I21" s="35"/>
      <c r="J21" s="35"/>
      <c r="K21" s="329"/>
    </row>
    <row r="22" spans="1:11" ht="25.15" customHeight="1" x14ac:dyDescent="0.2">
      <c r="A22" s="67"/>
      <c r="B22" s="4" t="s">
        <v>555</v>
      </c>
      <c r="C22" s="5">
        <v>6500</v>
      </c>
      <c r="D22" s="5">
        <v>3000</v>
      </c>
      <c r="E22" s="5">
        <v>1500</v>
      </c>
      <c r="F22" s="178">
        <v>1</v>
      </c>
      <c r="G22" s="133">
        <v>1</v>
      </c>
      <c r="H22" s="35"/>
      <c r="I22" s="35"/>
      <c r="J22" s="35"/>
      <c r="K22" s="330"/>
    </row>
    <row r="23" spans="1:11" ht="25.15" customHeight="1" x14ac:dyDescent="0.2">
      <c r="A23" s="67"/>
      <c r="B23" s="4" t="s">
        <v>556</v>
      </c>
      <c r="C23" s="5">
        <v>4000</v>
      </c>
      <c r="D23" s="5">
        <v>2500</v>
      </c>
      <c r="E23" s="5">
        <v>1500</v>
      </c>
      <c r="F23" s="178">
        <v>1</v>
      </c>
      <c r="G23" s="133">
        <v>1</v>
      </c>
      <c r="H23" s="35"/>
      <c r="I23" s="35"/>
      <c r="J23" s="35"/>
      <c r="K23" s="330"/>
    </row>
    <row r="24" spans="1:11" ht="25.15" customHeight="1" x14ac:dyDescent="0.2">
      <c r="A24" s="67">
        <v>7</v>
      </c>
      <c r="B24" s="2" t="s">
        <v>527</v>
      </c>
      <c r="C24" s="5">
        <v>8000</v>
      </c>
      <c r="D24" s="5">
        <v>4000</v>
      </c>
      <c r="E24" s="5">
        <v>2100</v>
      </c>
      <c r="F24" s="178">
        <v>1</v>
      </c>
      <c r="G24" s="133">
        <v>1</v>
      </c>
      <c r="H24" s="35"/>
      <c r="I24" s="35"/>
      <c r="J24" s="35"/>
      <c r="K24" s="330"/>
    </row>
    <row r="25" spans="1:11" ht="25.15" customHeight="1" x14ac:dyDescent="0.2">
      <c r="A25" s="67"/>
      <c r="B25" s="4" t="s">
        <v>557</v>
      </c>
      <c r="C25" s="5">
        <v>8000</v>
      </c>
      <c r="D25" s="5">
        <v>4000</v>
      </c>
      <c r="E25" s="5">
        <v>2100</v>
      </c>
      <c r="F25" s="178">
        <v>1</v>
      </c>
      <c r="G25" s="133">
        <v>1</v>
      </c>
      <c r="H25" s="36"/>
      <c r="I25" s="36"/>
      <c r="J25" s="36"/>
      <c r="K25" s="330">
        <v>19000</v>
      </c>
    </row>
    <row r="26" spans="1:11" ht="25.15" customHeight="1" x14ac:dyDescent="0.2">
      <c r="A26" s="67">
        <v>8</v>
      </c>
      <c r="B26" s="2" t="s">
        <v>558</v>
      </c>
      <c r="C26" s="3"/>
      <c r="D26" s="3"/>
      <c r="E26" s="3"/>
      <c r="F26" s="178"/>
      <c r="G26" s="133"/>
      <c r="H26" s="35"/>
      <c r="I26" s="35"/>
      <c r="J26" s="35"/>
      <c r="K26" s="35"/>
    </row>
    <row r="27" spans="1:11" ht="25.15" customHeight="1" x14ac:dyDescent="0.2">
      <c r="A27" s="67"/>
      <c r="B27" s="2" t="s">
        <v>559</v>
      </c>
      <c r="C27" s="3"/>
      <c r="D27" s="3"/>
      <c r="E27" s="3"/>
      <c r="F27" s="178"/>
      <c r="G27" s="133"/>
      <c r="H27" s="35"/>
      <c r="I27" s="35"/>
      <c r="J27" s="35"/>
      <c r="K27" s="35"/>
    </row>
    <row r="28" spans="1:11" ht="25.15" customHeight="1" x14ac:dyDescent="0.2">
      <c r="A28" s="67"/>
      <c r="B28" s="4" t="s">
        <v>560</v>
      </c>
      <c r="C28" s="5">
        <v>10500</v>
      </c>
      <c r="D28" s="3"/>
      <c r="E28" s="3"/>
      <c r="F28" s="178">
        <v>1</v>
      </c>
      <c r="G28" s="133">
        <v>1</v>
      </c>
      <c r="H28" s="35"/>
      <c r="I28" s="35"/>
      <c r="J28" s="35"/>
      <c r="K28" s="35"/>
    </row>
    <row r="29" spans="1:11" ht="25.15" customHeight="1" x14ac:dyDescent="0.2">
      <c r="A29" s="67"/>
      <c r="B29" s="4" t="s">
        <v>561</v>
      </c>
      <c r="C29" s="5">
        <v>9500</v>
      </c>
      <c r="D29" s="3"/>
      <c r="E29" s="3"/>
      <c r="F29" s="178">
        <v>1</v>
      </c>
      <c r="G29" s="133">
        <v>1</v>
      </c>
      <c r="H29" s="35"/>
      <c r="I29" s="35"/>
      <c r="J29" s="35"/>
      <c r="K29" s="35"/>
    </row>
    <row r="30" spans="1:11" ht="25.15" customHeight="1" x14ac:dyDescent="0.2">
      <c r="A30" s="67"/>
      <c r="B30" s="2" t="s">
        <v>562</v>
      </c>
      <c r="C30" s="3"/>
      <c r="D30" s="3"/>
      <c r="E30" s="3"/>
      <c r="F30" s="178"/>
      <c r="G30" s="133"/>
      <c r="H30" s="35"/>
      <c r="I30" s="35"/>
      <c r="J30" s="35"/>
      <c r="K30" s="35"/>
    </row>
    <row r="31" spans="1:11" ht="25.15" customHeight="1" x14ac:dyDescent="0.2">
      <c r="A31" s="18"/>
      <c r="B31" s="4" t="s">
        <v>59</v>
      </c>
      <c r="C31" s="5">
        <v>9000</v>
      </c>
      <c r="D31" s="3"/>
      <c r="E31" s="3"/>
      <c r="F31" s="178">
        <v>1</v>
      </c>
      <c r="G31" s="133">
        <v>1</v>
      </c>
      <c r="H31" s="35"/>
      <c r="I31" s="35"/>
      <c r="J31" s="35"/>
      <c r="K31" s="35"/>
    </row>
    <row r="32" spans="1:11" ht="25.15" customHeight="1" x14ac:dyDescent="0.2">
      <c r="A32" s="18"/>
      <c r="B32" s="4" t="s">
        <v>563</v>
      </c>
      <c r="C32" s="5">
        <v>9500</v>
      </c>
      <c r="D32" s="3"/>
      <c r="E32" s="3"/>
      <c r="F32" s="178">
        <v>1</v>
      </c>
      <c r="G32" s="133">
        <v>1</v>
      </c>
      <c r="H32" s="35"/>
      <c r="I32" s="35"/>
      <c r="J32" s="35"/>
      <c r="K32" s="35"/>
    </row>
    <row r="33" spans="1:11" ht="25.15" customHeight="1" x14ac:dyDescent="0.2">
      <c r="A33" s="18"/>
      <c r="B33" s="4" t="s">
        <v>564</v>
      </c>
      <c r="C33" s="5">
        <v>10500</v>
      </c>
      <c r="D33" s="3"/>
      <c r="E33" s="3"/>
      <c r="F33" s="178">
        <v>1</v>
      </c>
      <c r="G33" s="133">
        <v>1</v>
      </c>
      <c r="H33" s="35"/>
      <c r="I33" s="35"/>
      <c r="J33" s="35"/>
      <c r="K33" s="35"/>
    </row>
    <row r="34" spans="1:11" ht="25.15" customHeight="1" x14ac:dyDescent="0.2">
      <c r="A34" s="18"/>
      <c r="B34" s="4" t="s">
        <v>49</v>
      </c>
      <c r="C34" s="5">
        <v>13500</v>
      </c>
      <c r="D34" s="3"/>
      <c r="E34" s="3"/>
      <c r="F34" s="178">
        <v>1</v>
      </c>
      <c r="G34" s="133">
        <v>1</v>
      </c>
      <c r="H34" s="35"/>
      <c r="I34" s="35"/>
      <c r="J34" s="35"/>
      <c r="K34" s="35"/>
    </row>
    <row r="35" spans="1:11" ht="25.15" customHeight="1" x14ac:dyDescent="0.2">
      <c r="A35" s="18"/>
      <c r="B35" s="4" t="s">
        <v>61</v>
      </c>
      <c r="C35" s="5">
        <v>8000</v>
      </c>
      <c r="D35" s="3"/>
      <c r="E35" s="3"/>
      <c r="F35" s="178">
        <v>1</v>
      </c>
      <c r="G35" s="133">
        <v>1</v>
      </c>
      <c r="H35" s="35"/>
      <c r="I35" s="35"/>
      <c r="J35" s="35"/>
      <c r="K35" s="35"/>
    </row>
    <row r="36" spans="1:11" ht="25.15" customHeight="1" x14ac:dyDescent="0.2">
      <c r="A36" s="67"/>
      <c r="B36" s="2" t="s">
        <v>565</v>
      </c>
      <c r="C36" s="3"/>
      <c r="D36" s="3"/>
      <c r="E36" s="3"/>
      <c r="F36" s="178"/>
      <c r="G36" s="133"/>
      <c r="H36" s="35"/>
      <c r="I36" s="35"/>
      <c r="J36" s="35"/>
      <c r="K36" s="35"/>
    </row>
    <row r="37" spans="1:11" ht="25.15" customHeight="1" x14ac:dyDescent="0.2">
      <c r="A37" s="18"/>
      <c r="B37" s="4" t="s">
        <v>566</v>
      </c>
      <c r="C37" s="5">
        <v>9500</v>
      </c>
      <c r="D37" s="3"/>
      <c r="E37" s="3"/>
      <c r="F37" s="178">
        <v>1</v>
      </c>
      <c r="G37" s="133">
        <v>1</v>
      </c>
      <c r="H37" s="35"/>
      <c r="I37" s="35"/>
      <c r="J37" s="35"/>
      <c r="K37" s="35"/>
    </row>
    <row r="38" spans="1:11" ht="25.15" customHeight="1" x14ac:dyDescent="0.2">
      <c r="A38" s="18"/>
      <c r="B38" s="4" t="s">
        <v>59</v>
      </c>
      <c r="C38" s="5">
        <v>9000</v>
      </c>
      <c r="D38" s="3"/>
      <c r="E38" s="3"/>
      <c r="F38" s="178">
        <v>1</v>
      </c>
      <c r="G38" s="133">
        <v>1</v>
      </c>
      <c r="H38" s="35"/>
      <c r="I38" s="35"/>
      <c r="J38" s="35"/>
      <c r="K38" s="35"/>
    </row>
    <row r="39" spans="1:11" ht="25.15" customHeight="1" x14ac:dyDescent="0.2">
      <c r="A39" s="18"/>
      <c r="B39" s="4" t="s">
        <v>564</v>
      </c>
      <c r="C39" s="5">
        <v>10500</v>
      </c>
      <c r="D39" s="3"/>
      <c r="E39" s="3"/>
      <c r="F39" s="178">
        <v>1</v>
      </c>
      <c r="G39" s="133">
        <v>1</v>
      </c>
      <c r="H39" s="35"/>
      <c r="I39" s="35"/>
      <c r="J39" s="35"/>
      <c r="K39" s="35"/>
    </row>
    <row r="40" spans="1:11" ht="25.15" customHeight="1" x14ac:dyDescent="0.2">
      <c r="A40" s="18"/>
      <c r="B40" s="4" t="s">
        <v>49</v>
      </c>
      <c r="C40" s="5">
        <v>13500</v>
      </c>
      <c r="D40" s="3"/>
      <c r="E40" s="3"/>
      <c r="F40" s="178">
        <v>1</v>
      </c>
      <c r="G40" s="133">
        <v>1</v>
      </c>
      <c r="H40" s="41"/>
      <c r="I40" s="41"/>
      <c r="J40" s="41"/>
      <c r="K40" s="41"/>
    </row>
    <row r="41" spans="1:11" ht="25.15" customHeight="1" x14ac:dyDescent="0.2">
      <c r="A41" s="18"/>
      <c r="B41" s="4" t="s">
        <v>61</v>
      </c>
      <c r="C41" s="5">
        <v>8000</v>
      </c>
      <c r="D41" s="3"/>
      <c r="E41" s="3"/>
      <c r="F41" s="178">
        <v>1</v>
      </c>
      <c r="G41" s="133">
        <v>1</v>
      </c>
      <c r="H41" s="41"/>
      <c r="I41" s="41"/>
      <c r="J41" s="41"/>
      <c r="K41" s="41"/>
    </row>
    <row r="42" spans="1:11" ht="25.15" customHeight="1" x14ac:dyDescent="0.2">
      <c r="A42" s="67"/>
      <c r="B42" s="2" t="s">
        <v>567</v>
      </c>
      <c r="C42" s="3"/>
      <c r="D42" s="3"/>
      <c r="E42" s="3"/>
      <c r="F42" s="178"/>
      <c r="G42" s="133"/>
      <c r="H42" s="41"/>
      <c r="I42" s="41"/>
      <c r="J42" s="41"/>
      <c r="K42" s="41"/>
    </row>
    <row r="43" spans="1:11" ht="25.15" customHeight="1" x14ac:dyDescent="0.2">
      <c r="A43" s="6"/>
      <c r="B43" s="4" t="s">
        <v>568</v>
      </c>
      <c r="C43" s="5">
        <v>10000</v>
      </c>
      <c r="D43" s="3"/>
      <c r="E43" s="3"/>
      <c r="F43" s="178">
        <v>1</v>
      </c>
      <c r="G43" s="133">
        <v>1</v>
      </c>
      <c r="H43" s="41"/>
      <c r="I43" s="41"/>
      <c r="J43" s="41"/>
      <c r="K43" s="41"/>
    </row>
    <row r="44" spans="1:11" ht="25.15" customHeight="1" x14ac:dyDescent="0.2">
      <c r="A44" s="6"/>
      <c r="B44" s="4" t="s">
        <v>569</v>
      </c>
      <c r="C44" s="5">
        <v>9000</v>
      </c>
      <c r="D44" s="3"/>
      <c r="E44" s="3"/>
      <c r="F44" s="178">
        <v>1</v>
      </c>
      <c r="G44" s="133">
        <v>1</v>
      </c>
      <c r="H44" s="41"/>
      <c r="I44" s="41"/>
      <c r="J44" s="41"/>
      <c r="K44" s="41"/>
    </row>
    <row r="45" spans="1:11" ht="25.15" customHeight="1" x14ac:dyDescent="0.2">
      <c r="A45" s="6"/>
      <c r="B45" s="4" t="s">
        <v>49</v>
      </c>
      <c r="C45" s="5">
        <v>8000</v>
      </c>
      <c r="D45" s="3"/>
      <c r="E45" s="3"/>
      <c r="F45" s="178">
        <v>1</v>
      </c>
      <c r="G45" s="133">
        <v>1</v>
      </c>
      <c r="H45" s="41"/>
      <c r="I45" s="41"/>
      <c r="J45" s="41"/>
      <c r="K45" s="41"/>
    </row>
    <row r="46" spans="1:11" ht="25.15" customHeight="1" x14ac:dyDescent="0.2">
      <c r="A46" s="67">
        <v>9</v>
      </c>
      <c r="B46" s="2" t="s">
        <v>77</v>
      </c>
      <c r="C46" s="3"/>
      <c r="D46" s="3"/>
      <c r="E46" s="3"/>
      <c r="F46" s="178"/>
      <c r="G46" s="133"/>
      <c r="H46" s="41"/>
      <c r="I46" s="41"/>
      <c r="J46" s="41"/>
      <c r="K46" s="41"/>
    </row>
    <row r="47" spans="1:11" ht="25.15" customHeight="1" x14ac:dyDescent="0.2">
      <c r="A47" s="67"/>
      <c r="B47" s="4" t="s">
        <v>78</v>
      </c>
      <c r="C47" s="5">
        <v>3000</v>
      </c>
      <c r="D47" s="3"/>
      <c r="E47" s="3"/>
      <c r="F47" s="178">
        <v>1</v>
      </c>
      <c r="G47" s="133">
        <v>1.2</v>
      </c>
      <c r="H47" s="41"/>
      <c r="I47" s="41"/>
      <c r="J47" s="41"/>
      <c r="K47" s="41"/>
    </row>
    <row r="48" spans="1:11" ht="25.15" customHeight="1" x14ac:dyDescent="0.2">
      <c r="A48" s="67"/>
      <c r="B48" s="4" t="s">
        <v>539</v>
      </c>
      <c r="C48" s="5">
        <v>2000</v>
      </c>
      <c r="D48" s="3"/>
      <c r="E48" s="3"/>
      <c r="F48" s="178">
        <v>1</v>
      </c>
      <c r="G48" s="133">
        <v>1.2</v>
      </c>
      <c r="H48" s="41"/>
      <c r="I48" s="41"/>
      <c r="J48" s="41"/>
      <c r="K48" s="41"/>
    </row>
    <row r="49" spans="1:11" ht="25.15" customHeight="1" x14ac:dyDescent="0.2">
      <c r="A49" s="67"/>
      <c r="B49" s="4" t="s">
        <v>80</v>
      </c>
      <c r="C49" s="5">
        <v>1000</v>
      </c>
      <c r="D49" s="3"/>
      <c r="E49" s="3"/>
      <c r="F49" s="178">
        <v>1</v>
      </c>
      <c r="G49" s="133">
        <v>1.2</v>
      </c>
      <c r="H49" s="41"/>
      <c r="I49" s="41"/>
      <c r="J49" s="41"/>
      <c r="K49" s="41"/>
    </row>
  </sheetData>
  <autoFilter ref="A3:K3" xr:uid="{00000000-0009-0000-0000-000027000000}"/>
  <mergeCells count="9">
    <mergeCell ref="H2:H3"/>
    <mergeCell ref="I2:I3"/>
    <mergeCell ref="J2:J3"/>
    <mergeCell ref="A2:A3"/>
    <mergeCell ref="B2:B3"/>
    <mergeCell ref="C2:E2"/>
    <mergeCell ref="F2:F3"/>
    <mergeCell ref="G2:G3"/>
    <mergeCell ref="K2:K3"/>
  </mergeCells>
  <pageMargins left="0.70866141732283472" right="0.35433070866141736" top="0.55118110236220474" bottom="0.55118110236220474"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66"/>
  <sheetViews>
    <sheetView tabSelected="1" view="pageBreakPreview" topLeftCell="A43" zoomScale="70" zoomScaleNormal="100" zoomScaleSheetLayoutView="70" workbookViewId="0">
      <selection activeCell="T10" sqref="T10"/>
    </sheetView>
  </sheetViews>
  <sheetFormatPr defaultColWidth="8.875" defaultRowHeight="14.25" x14ac:dyDescent="0.2"/>
  <cols>
    <col min="1" max="1" width="7.25" style="118" customWidth="1"/>
    <col min="2" max="2" width="64.75" style="118" customWidth="1"/>
    <col min="3" max="5" width="10.375" style="118" hidden="1" customWidth="1"/>
    <col min="6" max="6" width="16.875" style="118" hidden="1" customWidth="1"/>
    <col min="7" max="7" width="17" style="118" customWidth="1"/>
    <col min="8" max="9" width="13.875" style="118" hidden="1" customWidth="1"/>
    <col min="10" max="10" width="12.75" style="118" hidden="1" customWidth="1"/>
    <col min="11" max="11" width="12.25" style="118" hidden="1" customWidth="1"/>
    <col min="12" max="16384" width="8.875" style="118"/>
  </cols>
  <sheetData>
    <row r="1" spans="1:11" s="107" customFormat="1" ht="27" customHeight="1" x14ac:dyDescent="0.2">
      <c r="A1" s="353" t="s">
        <v>1724</v>
      </c>
      <c r="B1" s="353"/>
      <c r="C1" s="353"/>
      <c r="D1" s="353"/>
      <c r="E1" s="353"/>
      <c r="F1" s="115"/>
      <c r="G1" s="115"/>
      <c r="H1" s="115"/>
      <c r="I1" s="115"/>
      <c r="J1" s="106"/>
      <c r="K1" s="106"/>
    </row>
    <row r="2" spans="1:11" s="107" customFormat="1" ht="26.25" customHeight="1" x14ac:dyDescent="0.2">
      <c r="A2" s="354" t="s">
        <v>0</v>
      </c>
      <c r="B2" s="355" t="s">
        <v>1636</v>
      </c>
      <c r="C2" s="354" t="s">
        <v>2847</v>
      </c>
      <c r="D2" s="354"/>
      <c r="E2" s="354"/>
      <c r="F2" s="354" t="s">
        <v>2839</v>
      </c>
      <c r="G2" s="354" t="s">
        <v>2843</v>
      </c>
      <c r="H2" s="354" t="s">
        <v>2851</v>
      </c>
      <c r="I2" s="354" t="s">
        <v>2840</v>
      </c>
      <c r="J2" s="355" t="s">
        <v>2841</v>
      </c>
      <c r="K2" s="354" t="s">
        <v>2850</v>
      </c>
    </row>
    <row r="3" spans="1:11" s="107" customFormat="1" ht="26.25" customHeight="1" x14ac:dyDescent="0.2">
      <c r="A3" s="354"/>
      <c r="B3" s="355"/>
      <c r="C3" s="165" t="s">
        <v>3</v>
      </c>
      <c r="D3" s="165" t="s">
        <v>4</v>
      </c>
      <c r="E3" s="165" t="s">
        <v>5</v>
      </c>
      <c r="F3" s="354"/>
      <c r="G3" s="354"/>
      <c r="H3" s="354"/>
      <c r="I3" s="354"/>
      <c r="J3" s="355"/>
      <c r="K3" s="354"/>
    </row>
    <row r="4" spans="1:11" s="107" customFormat="1" ht="24.6" customHeight="1" x14ac:dyDescent="0.2">
      <c r="A4" s="165">
        <v>1</v>
      </c>
      <c r="B4" s="108" t="s">
        <v>82</v>
      </c>
      <c r="C4" s="109"/>
      <c r="D4" s="109"/>
      <c r="E4" s="109"/>
      <c r="F4" s="109"/>
      <c r="G4" s="109"/>
      <c r="H4" s="109"/>
      <c r="I4" s="109"/>
      <c r="J4" s="108"/>
      <c r="K4" s="108"/>
    </row>
    <row r="5" spans="1:11" s="107" customFormat="1" ht="24.6" customHeight="1" x14ac:dyDescent="0.2">
      <c r="A5" s="165"/>
      <c r="B5" s="110" t="s">
        <v>1725</v>
      </c>
      <c r="C5" s="111">
        <v>16200</v>
      </c>
      <c r="D5" s="111">
        <v>8100</v>
      </c>
      <c r="E5" s="111">
        <v>4100</v>
      </c>
      <c r="F5" s="116">
        <v>1.05</v>
      </c>
      <c r="G5" s="116">
        <v>1.05</v>
      </c>
      <c r="H5" s="111"/>
      <c r="I5" s="111"/>
      <c r="J5" s="110"/>
      <c r="K5" s="110"/>
    </row>
    <row r="6" spans="1:11" s="107" customFormat="1" ht="24.6" customHeight="1" x14ac:dyDescent="0.2">
      <c r="A6" s="165"/>
      <c r="B6" s="110" t="s">
        <v>1726</v>
      </c>
      <c r="C6" s="111">
        <v>17000</v>
      </c>
      <c r="D6" s="111">
        <v>8500</v>
      </c>
      <c r="E6" s="111">
        <v>4300</v>
      </c>
      <c r="F6" s="116">
        <v>1.06</v>
      </c>
      <c r="G6" s="116">
        <v>1.05</v>
      </c>
      <c r="H6" s="111"/>
      <c r="I6" s="111"/>
      <c r="J6" s="110"/>
      <c r="K6" s="110"/>
    </row>
    <row r="7" spans="1:11" s="107" customFormat="1" ht="24.6" customHeight="1" x14ac:dyDescent="0.2">
      <c r="A7" s="165"/>
      <c r="B7" s="110" t="s">
        <v>1727</v>
      </c>
      <c r="C7" s="111">
        <v>10000</v>
      </c>
      <c r="D7" s="111">
        <v>5000</v>
      </c>
      <c r="E7" s="111">
        <v>2500</v>
      </c>
      <c r="F7" s="116">
        <v>1.5</v>
      </c>
      <c r="G7" s="116">
        <v>1.3</v>
      </c>
      <c r="H7" s="111"/>
      <c r="I7" s="111"/>
      <c r="J7" s="110"/>
      <c r="K7" s="110"/>
    </row>
    <row r="8" spans="1:11" s="107" customFormat="1" ht="24.6" customHeight="1" x14ac:dyDescent="0.2">
      <c r="A8" s="165"/>
      <c r="B8" s="110" t="s">
        <v>1728</v>
      </c>
      <c r="C8" s="111">
        <v>17200</v>
      </c>
      <c r="D8" s="111">
        <v>8600</v>
      </c>
      <c r="E8" s="111">
        <v>4400</v>
      </c>
      <c r="F8" s="116">
        <v>1.05</v>
      </c>
      <c r="G8" s="116">
        <v>1.05</v>
      </c>
      <c r="H8" s="111"/>
      <c r="I8" s="111"/>
      <c r="J8" s="110"/>
      <c r="K8" s="110"/>
    </row>
    <row r="9" spans="1:11" s="107" customFormat="1" ht="24.6" customHeight="1" x14ac:dyDescent="0.2">
      <c r="A9" s="165">
        <v>2</v>
      </c>
      <c r="B9" s="108" t="s">
        <v>1644</v>
      </c>
      <c r="C9" s="109"/>
      <c r="D9" s="109"/>
      <c r="E9" s="109"/>
      <c r="F9" s="109"/>
      <c r="G9" s="109"/>
      <c r="H9" s="109"/>
      <c r="I9" s="109"/>
      <c r="J9" s="108"/>
      <c r="K9" s="108"/>
    </row>
    <row r="10" spans="1:11" s="107" customFormat="1" ht="24.6" customHeight="1" x14ac:dyDescent="0.2">
      <c r="A10" s="165"/>
      <c r="B10" s="110" t="s">
        <v>1729</v>
      </c>
      <c r="C10" s="111">
        <v>10000</v>
      </c>
      <c r="D10" s="111">
        <v>5000</v>
      </c>
      <c r="E10" s="111">
        <v>2500</v>
      </c>
      <c r="F10" s="116">
        <v>1</v>
      </c>
      <c r="G10" s="116">
        <v>1</v>
      </c>
      <c r="H10" s="111"/>
      <c r="I10" s="111"/>
      <c r="J10" s="110"/>
      <c r="K10" s="110"/>
    </row>
    <row r="11" spans="1:11" s="107" customFormat="1" ht="24.6" customHeight="1" x14ac:dyDescent="0.2">
      <c r="A11" s="165"/>
      <c r="B11" s="110" t="s">
        <v>1730</v>
      </c>
      <c r="C11" s="111">
        <v>9000</v>
      </c>
      <c r="D11" s="111">
        <v>4600</v>
      </c>
      <c r="E11" s="111">
        <v>2400</v>
      </c>
      <c r="F11" s="116">
        <v>1</v>
      </c>
      <c r="G11" s="116">
        <v>1</v>
      </c>
      <c r="H11" s="111"/>
      <c r="I11" s="111"/>
      <c r="J11" s="110"/>
      <c r="K11" s="110"/>
    </row>
    <row r="12" spans="1:11" s="107" customFormat="1" ht="24.6" customHeight="1" x14ac:dyDescent="0.2">
      <c r="A12" s="165">
        <v>3</v>
      </c>
      <c r="B12" s="108" t="s">
        <v>1731</v>
      </c>
      <c r="C12" s="109"/>
      <c r="D12" s="109"/>
      <c r="E12" s="109"/>
      <c r="F12" s="117"/>
      <c r="G12" s="117"/>
      <c r="H12" s="109"/>
      <c r="I12" s="109"/>
      <c r="J12" s="108"/>
      <c r="K12" s="108"/>
    </row>
    <row r="13" spans="1:11" s="107" customFormat="1" ht="24.6" customHeight="1" x14ac:dyDescent="0.2">
      <c r="A13" s="165"/>
      <c r="B13" s="110" t="s">
        <v>1732</v>
      </c>
      <c r="C13" s="111">
        <v>16600</v>
      </c>
      <c r="D13" s="111">
        <v>8400</v>
      </c>
      <c r="E13" s="111">
        <v>3900</v>
      </c>
      <c r="F13" s="116">
        <v>1</v>
      </c>
      <c r="G13" s="116">
        <v>1</v>
      </c>
      <c r="H13" s="111"/>
      <c r="I13" s="111"/>
      <c r="J13" s="110"/>
      <c r="K13" s="110"/>
    </row>
    <row r="14" spans="1:11" s="107" customFormat="1" ht="24.6" customHeight="1" x14ac:dyDescent="0.2">
      <c r="A14" s="165"/>
      <c r="B14" s="110" t="s">
        <v>1733</v>
      </c>
      <c r="C14" s="111">
        <v>16100</v>
      </c>
      <c r="D14" s="111">
        <v>8100</v>
      </c>
      <c r="E14" s="111">
        <v>3500</v>
      </c>
      <c r="F14" s="116">
        <v>1.02</v>
      </c>
      <c r="G14" s="116">
        <v>1.05</v>
      </c>
      <c r="H14" s="111"/>
      <c r="I14" s="111"/>
      <c r="J14" s="110"/>
      <c r="K14" s="110"/>
    </row>
    <row r="15" spans="1:11" s="107" customFormat="1" ht="24.6" customHeight="1" x14ac:dyDescent="0.2">
      <c r="A15" s="165"/>
      <c r="B15" s="110" t="s">
        <v>1734</v>
      </c>
      <c r="C15" s="111">
        <v>16700</v>
      </c>
      <c r="D15" s="111">
        <v>8400</v>
      </c>
      <c r="E15" s="111">
        <v>3600</v>
      </c>
      <c r="F15" s="116">
        <v>1</v>
      </c>
      <c r="G15" s="116">
        <v>1</v>
      </c>
      <c r="H15" s="111"/>
      <c r="I15" s="111"/>
      <c r="J15" s="110"/>
      <c r="K15" s="110"/>
    </row>
    <row r="16" spans="1:11" s="107" customFormat="1" ht="24.6" customHeight="1" x14ac:dyDescent="0.2">
      <c r="A16" s="165">
        <v>4</v>
      </c>
      <c r="B16" s="108" t="s">
        <v>1290</v>
      </c>
      <c r="C16" s="109"/>
      <c r="D16" s="109"/>
      <c r="E16" s="109"/>
      <c r="F16" s="117"/>
      <c r="G16" s="117"/>
      <c r="H16" s="109"/>
      <c r="I16" s="109"/>
      <c r="J16" s="108"/>
      <c r="K16" s="108"/>
    </row>
    <row r="17" spans="1:11" s="107" customFormat="1" ht="24.6" customHeight="1" x14ac:dyDescent="0.2">
      <c r="A17" s="165"/>
      <c r="B17" s="110" t="s">
        <v>1735</v>
      </c>
      <c r="C17" s="111">
        <v>10500</v>
      </c>
      <c r="D17" s="111">
        <v>5300</v>
      </c>
      <c r="E17" s="111">
        <v>2700</v>
      </c>
      <c r="F17" s="116">
        <v>1</v>
      </c>
      <c r="G17" s="116">
        <v>1</v>
      </c>
      <c r="H17" s="111"/>
      <c r="I17" s="111"/>
      <c r="J17" s="110"/>
      <c r="K17" s="110"/>
    </row>
    <row r="18" spans="1:11" s="107" customFormat="1" ht="24.6" customHeight="1" x14ac:dyDescent="0.2">
      <c r="A18" s="165"/>
      <c r="B18" s="110" t="s">
        <v>1736</v>
      </c>
      <c r="C18" s="111">
        <v>10000</v>
      </c>
      <c r="D18" s="111">
        <v>5000</v>
      </c>
      <c r="E18" s="111">
        <v>2500</v>
      </c>
      <c r="F18" s="116">
        <v>1</v>
      </c>
      <c r="G18" s="116">
        <v>1</v>
      </c>
      <c r="H18" s="111"/>
      <c r="I18" s="111"/>
      <c r="J18" s="110"/>
      <c r="K18" s="110"/>
    </row>
    <row r="19" spans="1:11" s="107" customFormat="1" ht="24.6" customHeight="1" x14ac:dyDescent="0.2">
      <c r="A19" s="165"/>
      <c r="B19" s="110" t="s">
        <v>1737</v>
      </c>
      <c r="C19" s="111">
        <v>10000</v>
      </c>
      <c r="D19" s="111">
        <v>5000</v>
      </c>
      <c r="E19" s="111">
        <v>2600</v>
      </c>
      <c r="F19" s="116">
        <v>1</v>
      </c>
      <c r="G19" s="116">
        <v>1</v>
      </c>
      <c r="H19" s="111"/>
      <c r="I19" s="111"/>
      <c r="J19" s="110"/>
      <c r="K19" s="110"/>
    </row>
    <row r="20" spans="1:11" s="107" customFormat="1" ht="24.6" customHeight="1" x14ac:dyDescent="0.2">
      <c r="A20" s="165">
        <v>5</v>
      </c>
      <c r="B20" s="108" t="s">
        <v>1738</v>
      </c>
      <c r="C20" s="109"/>
      <c r="D20" s="109"/>
      <c r="E20" s="109"/>
      <c r="F20" s="117"/>
      <c r="G20" s="117"/>
      <c r="H20" s="109"/>
      <c r="I20" s="109"/>
      <c r="J20" s="108"/>
      <c r="K20" s="108"/>
    </row>
    <row r="21" spans="1:11" s="107" customFormat="1" ht="38.450000000000003" customHeight="1" x14ac:dyDescent="0.2">
      <c r="A21" s="165"/>
      <c r="B21" s="110" t="s">
        <v>1739</v>
      </c>
      <c r="C21" s="111">
        <v>10000</v>
      </c>
      <c r="D21" s="111">
        <v>5000</v>
      </c>
      <c r="E21" s="111">
        <v>2600</v>
      </c>
      <c r="F21" s="116">
        <v>1</v>
      </c>
      <c r="G21" s="116">
        <v>1</v>
      </c>
      <c r="H21" s="111"/>
      <c r="I21" s="111"/>
      <c r="J21" s="110"/>
      <c r="K21" s="110"/>
    </row>
    <row r="22" spans="1:11" s="107" customFormat="1" ht="24.6" customHeight="1" x14ac:dyDescent="0.2">
      <c r="A22" s="165">
        <v>6</v>
      </c>
      <c r="B22" s="108" t="s">
        <v>163</v>
      </c>
      <c r="C22" s="109"/>
      <c r="D22" s="109"/>
      <c r="E22" s="109"/>
      <c r="F22" s="117"/>
      <c r="G22" s="117"/>
      <c r="H22" s="109"/>
      <c r="I22" s="109"/>
      <c r="J22" s="108"/>
      <c r="K22" s="108"/>
    </row>
    <row r="23" spans="1:11" s="107" customFormat="1" ht="38.450000000000003" customHeight="1" x14ac:dyDescent="0.2">
      <c r="A23" s="165"/>
      <c r="B23" s="110" t="s">
        <v>1740</v>
      </c>
      <c r="C23" s="111">
        <v>5700</v>
      </c>
      <c r="D23" s="111">
        <v>2900</v>
      </c>
      <c r="E23" s="111">
        <v>1500</v>
      </c>
      <c r="F23" s="116">
        <v>1</v>
      </c>
      <c r="G23" s="116">
        <v>1</v>
      </c>
      <c r="H23" s="111"/>
      <c r="I23" s="111"/>
      <c r="J23" s="110"/>
      <c r="K23" s="110"/>
    </row>
    <row r="24" spans="1:11" s="107" customFormat="1" ht="24.6" customHeight="1" x14ac:dyDescent="0.2">
      <c r="A24" s="165">
        <v>7</v>
      </c>
      <c r="B24" s="108" t="s">
        <v>29</v>
      </c>
      <c r="C24" s="109"/>
      <c r="D24" s="109"/>
      <c r="E24" s="109"/>
      <c r="F24" s="117"/>
      <c r="G24" s="117"/>
      <c r="H24" s="109"/>
      <c r="I24" s="109"/>
      <c r="J24" s="108"/>
      <c r="K24" s="108"/>
    </row>
    <row r="25" spans="1:11" s="107" customFormat="1" ht="24.6" customHeight="1" x14ac:dyDescent="0.2">
      <c r="A25" s="165"/>
      <c r="B25" s="110" t="s">
        <v>1741</v>
      </c>
      <c r="C25" s="111">
        <v>5000</v>
      </c>
      <c r="D25" s="111">
        <v>2600</v>
      </c>
      <c r="E25" s="111">
        <v>1400</v>
      </c>
      <c r="F25" s="116">
        <v>1.5</v>
      </c>
      <c r="G25" s="116">
        <v>1.2</v>
      </c>
      <c r="H25" s="111"/>
      <c r="I25" s="111"/>
      <c r="J25" s="110"/>
      <c r="K25" s="110"/>
    </row>
    <row r="26" spans="1:11" s="107" customFormat="1" ht="24.6" customHeight="1" x14ac:dyDescent="0.2">
      <c r="A26" s="165"/>
      <c r="B26" s="110" t="s">
        <v>1742</v>
      </c>
      <c r="C26" s="111">
        <v>5000</v>
      </c>
      <c r="D26" s="111">
        <v>2600</v>
      </c>
      <c r="E26" s="111">
        <v>1300</v>
      </c>
      <c r="F26" s="116">
        <v>1.5</v>
      </c>
      <c r="G26" s="116">
        <v>1.2</v>
      </c>
      <c r="H26" s="111"/>
      <c r="I26" s="111"/>
      <c r="J26" s="110"/>
      <c r="K26" s="110"/>
    </row>
    <row r="27" spans="1:11" s="107" customFormat="1" ht="24.6" customHeight="1" x14ac:dyDescent="0.2">
      <c r="A27" s="165"/>
      <c r="B27" s="110" t="s">
        <v>1743</v>
      </c>
      <c r="C27" s="111">
        <v>4000</v>
      </c>
      <c r="D27" s="111">
        <v>2000</v>
      </c>
      <c r="E27" s="111">
        <v>1100</v>
      </c>
      <c r="F27" s="116">
        <v>1.5</v>
      </c>
      <c r="G27" s="116">
        <v>1.3</v>
      </c>
      <c r="H27" s="111"/>
      <c r="I27" s="111"/>
      <c r="J27" s="110"/>
      <c r="K27" s="110"/>
    </row>
    <row r="28" spans="1:11" s="107" customFormat="1" ht="24.6" customHeight="1" x14ac:dyDescent="0.2">
      <c r="A28" s="165"/>
      <c r="B28" s="110" t="s">
        <v>1744</v>
      </c>
      <c r="C28" s="111">
        <v>4000</v>
      </c>
      <c r="D28" s="111">
        <v>2000</v>
      </c>
      <c r="E28" s="111">
        <v>1100</v>
      </c>
      <c r="F28" s="116">
        <v>1.5</v>
      </c>
      <c r="G28" s="116">
        <v>1.3</v>
      </c>
      <c r="H28" s="111"/>
      <c r="I28" s="111"/>
      <c r="J28" s="110"/>
      <c r="K28" s="110"/>
    </row>
    <row r="29" spans="1:11" s="107" customFormat="1" ht="24.6" customHeight="1" x14ac:dyDescent="0.2">
      <c r="A29" s="165"/>
      <c r="B29" s="110" t="s">
        <v>1745</v>
      </c>
      <c r="C29" s="111">
        <v>4000</v>
      </c>
      <c r="D29" s="111">
        <v>2000</v>
      </c>
      <c r="E29" s="111">
        <v>1100</v>
      </c>
      <c r="F29" s="116">
        <v>1.5</v>
      </c>
      <c r="G29" s="116">
        <v>1.3</v>
      </c>
      <c r="H29" s="111"/>
      <c r="I29" s="111"/>
      <c r="J29" s="110"/>
      <c r="K29" s="110"/>
    </row>
    <row r="30" spans="1:11" s="107" customFormat="1" ht="24.6" customHeight="1" x14ac:dyDescent="0.2">
      <c r="A30" s="165"/>
      <c r="B30" s="110" t="s">
        <v>1746</v>
      </c>
      <c r="C30" s="111">
        <v>4000</v>
      </c>
      <c r="D30" s="111">
        <v>2000</v>
      </c>
      <c r="E30" s="111">
        <v>1100</v>
      </c>
      <c r="F30" s="116">
        <v>1.5</v>
      </c>
      <c r="G30" s="116">
        <v>1.3</v>
      </c>
      <c r="H30" s="111"/>
      <c r="I30" s="111"/>
      <c r="J30" s="110"/>
      <c r="K30" s="110"/>
    </row>
    <row r="31" spans="1:11" s="107" customFormat="1" ht="24.6" customHeight="1" x14ac:dyDescent="0.2">
      <c r="A31" s="165"/>
      <c r="B31" s="110" t="s">
        <v>1747</v>
      </c>
      <c r="C31" s="111">
        <v>3000</v>
      </c>
      <c r="D31" s="111">
        <v>1500</v>
      </c>
      <c r="E31" s="111">
        <v>1000</v>
      </c>
      <c r="F31" s="116">
        <v>1.5</v>
      </c>
      <c r="G31" s="116">
        <v>1.3</v>
      </c>
      <c r="H31" s="111"/>
      <c r="I31" s="111"/>
      <c r="J31" s="110"/>
      <c r="K31" s="110"/>
    </row>
    <row r="32" spans="1:11" s="107" customFormat="1" ht="24.6" customHeight="1" x14ac:dyDescent="0.2">
      <c r="A32" s="165"/>
      <c r="B32" s="110" t="s">
        <v>1748</v>
      </c>
      <c r="C32" s="111">
        <v>3000</v>
      </c>
      <c r="D32" s="111">
        <v>1500</v>
      </c>
      <c r="E32" s="111">
        <v>1000</v>
      </c>
      <c r="F32" s="116">
        <v>1.5</v>
      </c>
      <c r="G32" s="116">
        <v>1.3</v>
      </c>
      <c r="H32" s="111"/>
      <c r="I32" s="111"/>
      <c r="J32" s="110"/>
      <c r="K32" s="110"/>
    </row>
    <row r="33" spans="1:11" s="107" customFormat="1" ht="24.6" customHeight="1" x14ac:dyDescent="0.2">
      <c r="A33" s="165"/>
      <c r="B33" s="110" t="s">
        <v>1749</v>
      </c>
      <c r="C33" s="111">
        <v>5000</v>
      </c>
      <c r="D33" s="111">
        <v>2500</v>
      </c>
      <c r="E33" s="111">
        <v>1300</v>
      </c>
      <c r="F33" s="116">
        <v>1.5</v>
      </c>
      <c r="G33" s="116">
        <v>1.2</v>
      </c>
      <c r="H33" s="111"/>
      <c r="I33" s="111"/>
      <c r="J33" s="110"/>
      <c r="K33" s="110"/>
    </row>
    <row r="34" spans="1:11" s="107" customFormat="1" ht="24.6" customHeight="1" x14ac:dyDescent="0.2">
      <c r="A34" s="165"/>
      <c r="B34" s="110" t="s">
        <v>1750</v>
      </c>
      <c r="C34" s="111">
        <v>8000</v>
      </c>
      <c r="D34" s="111">
        <v>4000</v>
      </c>
      <c r="E34" s="111">
        <v>2000</v>
      </c>
      <c r="F34" s="116">
        <v>1</v>
      </c>
      <c r="G34" s="116">
        <v>1.2</v>
      </c>
      <c r="H34" s="111"/>
      <c r="I34" s="111"/>
      <c r="J34" s="110"/>
      <c r="K34" s="110"/>
    </row>
    <row r="35" spans="1:11" s="107" customFormat="1" ht="38.450000000000003" customHeight="1" x14ac:dyDescent="0.2">
      <c r="A35" s="165"/>
      <c r="B35" s="110" t="s">
        <v>1751</v>
      </c>
      <c r="C35" s="111">
        <v>6000</v>
      </c>
      <c r="D35" s="111">
        <v>3000</v>
      </c>
      <c r="E35" s="111">
        <v>1500</v>
      </c>
      <c r="F35" s="116">
        <v>1</v>
      </c>
      <c r="G35" s="116">
        <v>1.2</v>
      </c>
      <c r="H35" s="111"/>
      <c r="I35" s="111"/>
      <c r="J35" s="110"/>
      <c r="K35" s="110"/>
    </row>
    <row r="36" spans="1:11" s="107" customFormat="1" ht="24.6" customHeight="1" x14ac:dyDescent="0.2">
      <c r="A36" s="165"/>
      <c r="B36" s="110" t="s">
        <v>1752</v>
      </c>
      <c r="C36" s="111">
        <v>6000</v>
      </c>
      <c r="D36" s="111">
        <v>3000</v>
      </c>
      <c r="E36" s="111">
        <v>1500</v>
      </c>
      <c r="F36" s="116">
        <v>1</v>
      </c>
      <c r="G36" s="116">
        <v>1.2</v>
      </c>
      <c r="H36" s="111"/>
      <c r="I36" s="111"/>
      <c r="J36" s="110"/>
      <c r="K36" s="110"/>
    </row>
    <row r="37" spans="1:11" s="107" customFormat="1" ht="24.6" customHeight="1" x14ac:dyDescent="0.2">
      <c r="A37" s="165"/>
      <c r="B37" s="110" t="s">
        <v>1753</v>
      </c>
      <c r="C37" s="111">
        <v>6000</v>
      </c>
      <c r="D37" s="111">
        <v>3000</v>
      </c>
      <c r="E37" s="111">
        <v>1500</v>
      </c>
      <c r="F37" s="116">
        <v>1</v>
      </c>
      <c r="G37" s="116">
        <v>1.2</v>
      </c>
      <c r="H37" s="111"/>
      <c r="I37" s="111"/>
      <c r="J37" s="110"/>
      <c r="K37" s="110"/>
    </row>
    <row r="38" spans="1:11" s="107" customFormat="1" ht="24.6" customHeight="1" x14ac:dyDescent="0.2">
      <c r="A38" s="165"/>
      <c r="B38" s="110" t="s">
        <v>1754</v>
      </c>
      <c r="C38" s="111">
        <v>6000</v>
      </c>
      <c r="D38" s="111">
        <v>3000</v>
      </c>
      <c r="E38" s="111">
        <v>1500</v>
      </c>
      <c r="F38" s="116">
        <v>1</v>
      </c>
      <c r="G38" s="116">
        <v>1.2</v>
      </c>
      <c r="H38" s="111"/>
      <c r="I38" s="111"/>
      <c r="J38" s="110"/>
      <c r="K38" s="110"/>
    </row>
    <row r="39" spans="1:11" s="107" customFormat="1" ht="24.6" customHeight="1" x14ac:dyDescent="0.2">
      <c r="A39" s="165">
        <v>8</v>
      </c>
      <c r="B39" s="108" t="s">
        <v>1755</v>
      </c>
      <c r="C39" s="109"/>
      <c r="D39" s="109"/>
      <c r="E39" s="109"/>
      <c r="F39" s="117"/>
      <c r="G39" s="117"/>
      <c r="H39" s="109"/>
      <c r="I39" s="109"/>
      <c r="J39" s="108"/>
      <c r="K39" s="108"/>
    </row>
    <row r="40" spans="1:11" s="107" customFormat="1" ht="24.6" customHeight="1" x14ac:dyDescent="0.2">
      <c r="A40" s="165"/>
      <c r="B40" s="110" t="s">
        <v>1756</v>
      </c>
      <c r="C40" s="111">
        <v>21000</v>
      </c>
      <c r="D40" s="111">
        <v>10500</v>
      </c>
      <c r="E40" s="111">
        <v>5300</v>
      </c>
      <c r="F40" s="116">
        <v>1</v>
      </c>
      <c r="G40" s="116">
        <v>1</v>
      </c>
      <c r="H40" s="111"/>
      <c r="I40" s="111"/>
      <c r="J40" s="110"/>
      <c r="K40" s="110"/>
    </row>
    <row r="41" spans="1:11" s="107" customFormat="1" ht="24.6" customHeight="1" x14ac:dyDescent="0.2">
      <c r="A41" s="165"/>
      <c r="B41" s="110" t="s">
        <v>1757</v>
      </c>
      <c r="C41" s="111">
        <v>15000</v>
      </c>
      <c r="D41" s="111">
        <v>7500</v>
      </c>
      <c r="E41" s="111">
        <v>3800</v>
      </c>
      <c r="F41" s="116">
        <v>1</v>
      </c>
      <c r="G41" s="116">
        <v>1</v>
      </c>
      <c r="H41" s="111"/>
      <c r="I41" s="111"/>
      <c r="J41" s="110"/>
      <c r="K41" s="110"/>
    </row>
    <row r="42" spans="1:11" s="107" customFormat="1" ht="24.6" customHeight="1" x14ac:dyDescent="0.2">
      <c r="A42" s="165"/>
      <c r="B42" s="110" t="s">
        <v>1758</v>
      </c>
      <c r="C42" s="111">
        <v>21000</v>
      </c>
      <c r="D42" s="111">
        <v>10500</v>
      </c>
      <c r="E42" s="111">
        <v>5300</v>
      </c>
      <c r="F42" s="116">
        <v>1</v>
      </c>
      <c r="G42" s="116">
        <v>1</v>
      </c>
      <c r="H42" s="111"/>
      <c r="I42" s="111"/>
      <c r="J42" s="110"/>
      <c r="K42" s="110"/>
    </row>
    <row r="43" spans="1:11" s="107" customFormat="1" ht="24.6" customHeight="1" x14ac:dyDescent="0.2">
      <c r="A43" s="165"/>
      <c r="B43" s="110" t="s">
        <v>1759</v>
      </c>
      <c r="C43" s="111">
        <v>13000</v>
      </c>
      <c r="D43" s="111">
        <v>6500</v>
      </c>
      <c r="E43" s="111">
        <v>3300</v>
      </c>
      <c r="F43" s="116">
        <v>1</v>
      </c>
      <c r="G43" s="116">
        <v>1</v>
      </c>
      <c r="H43" s="111"/>
      <c r="I43" s="111"/>
      <c r="J43" s="110"/>
      <c r="K43" s="110"/>
    </row>
    <row r="44" spans="1:11" s="107" customFormat="1" ht="24.6" customHeight="1" x14ac:dyDescent="0.2">
      <c r="A44" s="165">
        <v>9</v>
      </c>
      <c r="B44" s="108" t="s">
        <v>44</v>
      </c>
      <c r="C44" s="109"/>
      <c r="D44" s="109"/>
      <c r="E44" s="109"/>
      <c r="F44" s="117"/>
      <c r="G44" s="117"/>
      <c r="H44" s="109"/>
      <c r="I44" s="109"/>
      <c r="J44" s="108"/>
      <c r="K44" s="108"/>
    </row>
    <row r="45" spans="1:11" s="107" customFormat="1" ht="24.6" customHeight="1" x14ac:dyDescent="0.2">
      <c r="A45" s="165"/>
      <c r="B45" s="110" t="s">
        <v>1760</v>
      </c>
      <c r="C45" s="111">
        <v>3000</v>
      </c>
      <c r="D45" s="111">
        <v>1500</v>
      </c>
      <c r="E45" s="111">
        <v>1000</v>
      </c>
      <c r="F45" s="116">
        <v>1</v>
      </c>
      <c r="G45" s="116">
        <v>1</v>
      </c>
      <c r="H45" s="111"/>
      <c r="I45" s="111"/>
      <c r="J45" s="110"/>
      <c r="K45" s="110"/>
    </row>
    <row r="46" spans="1:11" s="107" customFormat="1" ht="24.6" customHeight="1" x14ac:dyDescent="0.2">
      <c r="A46" s="165">
        <v>10</v>
      </c>
      <c r="B46" s="108" t="s">
        <v>1761</v>
      </c>
      <c r="C46" s="109"/>
      <c r="D46" s="109"/>
      <c r="E46" s="109"/>
      <c r="F46" s="117"/>
      <c r="G46" s="117"/>
      <c r="H46" s="109"/>
      <c r="I46" s="109"/>
      <c r="J46" s="108"/>
      <c r="K46" s="108"/>
    </row>
    <row r="47" spans="1:11" s="107" customFormat="1" ht="24.6" customHeight="1" x14ac:dyDescent="0.2">
      <c r="A47" s="165"/>
      <c r="B47" s="110" t="s">
        <v>1762</v>
      </c>
      <c r="C47" s="111">
        <v>23700</v>
      </c>
      <c r="D47" s="109"/>
      <c r="E47" s="109"/>
      <c r="F47" s="116">
        <v>1</v>
      </c>
      <c r="G47" s="116">
        <v>1</v>
      </c>
      <c r="H47" s="109"/>
      <c r="I47" s="109"/>
      <c r="J47" s="110"/>
      <c r="K47" s="110"/>
    </row>
    <row r="48" spans="1:11" s="107" customFormat="1" ht="24.6" customHeight="1" x14ac:dyDescent="0.2">
      <c r="A48" s="165"/>
      <c r="B48" s="110" t="s">
        <v>1763</v>
      </c>
      <c r="C48" s="111">
        <v>16500</v>
      </c>
      <c r="D48" s="109"/>
      <c r="E48" s="109"/>
      <c r="F48" s="116">
        <v>1</v>
      </c>
      <c r="G48" s="116">
        <v>1</v>
      </c>
      <c r="H48" s="109"/>
      <c r="I48" s="109"/>
      <c r="J48" s="110"/>
      <c r="K48" s="110"/>
    </row>
    <row r="49" spans="1:11" s="107" customFormat="1" ht="24.6" customHeight="1" x14ac:dyDescent="0.2">
      <c r="A49" s="165">
        <v>11</v>
      </c>
      <c r="B49" s="108" t="s">
        <v>1764</v>
      </c>
      <c r="C49" s="109"/>
      <c r="D49" s="109"/>
      <c r="E49" s="109"/>
      <c r="F49" s="116"/>
      <c r="G49" s="116"/>
      <c r="H49" s="109"/>
      <c r="I49" s="109"/>
      <c r="J49" s="108"/>
      <c r="K49" s="108"/>
    </row>
    <row r="50" spans="1:11" s="107" customFormat="1" ht="38.450000000000003" customHeight="1" x14ac:dyDescent="0.2">
      <c r="A50" s="165"/>
      <c r="B50" s="110" t="s">
        <v>1765</v>
      </c>
      <c r="C50" s="111">
        <v>11400</v>
      </c>
      <c r="D50" s="111">
        <v>5700</v>
      </c>
      <c r="E50" s="111">
        <v>2900</v>
      </c>
      <c r="F50" s="116">
        <v>1</v>
      </c>
      <c r="G50" s="116">
        <v>1</v>
      </c>
      <c r="H50" s="111"/>
      <c r="I50" s="111"/>
      <c r="J50" s="110"/>
      <c r="K50" s="110"/>
    </row>
    <row r="51" spans="1:11" s="107" customFormat="1" ht="38.450000000000003" customHeight="1" x14ac:dyDescent="0.2">
      <c r="A51" s="165"/>
      <c r="B51" s="110" t="s">
        <v>1766</v>
      </c>
      <c r="C51" s="111">
        <v>12700</v>
      </c>
      <c r="D51" s="111">
        <v>6400</v>
      </c>
      <c r="E51" s="111">
        <v>3200</v>
      </c>
      <c r="F51" s="116">
        <v>1</v>
      </c>
      <c r="G51" s="116">
        <v>1</v>
      </c>
      <c r="H51" s="111"/>
      <c r="I51" s="111"/>
      <c r="J51" s="110"/>
      <c r="K51" s="110"/>
    </row>
    <row r="52" spans="1:11" s="107" customFormat="1" ht="38.450000000000003" customHeight="1" x14ac:dyDescent="0.2">
      <c r="A52" s="165"/>
      <c r="B52" s="110" t="s">
        <v>1767</v>
      </c>
      <c r="C52" s="111">
        <v>10500</v>
      </c>
      <c r="D52" s="111">
        <v>5300</v>
      </c>
      <c r="E52" s="111">
        <v>2600</v>
      </c>
      <c r="F52" s="116">
        <v>1</v>
      </c>
      <c r="G52" s="116">
        <v>1</v>
      </c>
      <c r="H52" s="111"/>
      <c r="I52" s="111"/>
      <c r="J52" s="110"/>
      <c r="K52" s="110"/>
    </row>
    <row r="53" spans="1:11" s="107" customFormat="1" ht="38.450000000000003" customHeight="1" x14ac:dyDescent="0.2">
      <c r="A53" s="165"/>
      <c r="B53" s="110" t="s">
        <v>1768</v>
      </c>
      <c r="C53" s="111">
        <v>11400</v>
      </c>
      <c r="D53" s="111">
        <v>5700</v>
      </c>
      <c r="E53" s="111">
        <v>2900</v>
      </c>
      <c r="F53" s="116">
        <v>1</v>
      </c>
      <c r="G53" s="116">
        <v>1</v>
      </c>
      <c r="H53" s="111"/>
      <c r="I53" s="111"/>
      <c r="J53" s="110"/>
      <c r="K53" s="110"/>
    </row>
    <row r="54" spans="1:11" s="107" customFormat="1" ht="24.6" customHeight="1" x14ac:dyDescent="0.2">
      <c r="A54" s="165">
        <v>12</v>
      </c>
      <c r="B54" s="108" t="s">
        <v>1769</v>
      </c>
      <c r="C54" s="109"/>
      <c r="D54" s="109"/>
      <c r="E54" s="109"/>
      <c r="F54" s="116"/>
      <c r="G54" s="116"/>
      <c r="H54" s="109"/>
      <c r="I54" s="109"/>
      <c r="J54" s="108"/>
      <c r="K54" s="108"/>
    </row>
    <row r="55" spans="1:11" s="107" customFormat="1" ht="24.6" customHeight="1" x14ac:dyDescent="0.2">
      <c r="A55" s="165"/>
      <c r="B55" s="110" t="s">
        <v>49</v>
      </c>
      <c r="C55" s="111">
        <v>14500</v>
      </c>
      <c r="D55" s="109"/>
      <c r="E55" s="109"/>
      <c r="F55" s="116">
        <v>1</v>
      </c>
      <c r="G55" s="116">
        <v>1</v>
      </c>
      <c r="H55" s="109"/>
      <c r="I55" s="109"/>
      <c r="J55" s="110"/>
      <c r="K55" s="110"/>
    </row>
    <row r="56" spans="1:11" s="107" customFormat="1" ht="24.6" customHeight="1" x14ac:dyDescent="0.2">
      <c r="A56" s="165"/>
      <c r="B56" s="110" t="s">
        <v>1770</v>
      </c>
      <c r="C56" s="111">
        <v>12500</v>
      </c>
      <c r="D56" s="109"/>
      <c r="E56" s="109"/>
      <c r="F56" s="116">
        <v>1</v>
      </c>
      <c r="G56" s="116">
        <v>1</v>
      </c>
      <c r="H56" s="109"/>
      <c r="I56" s="109"/>
      <c r="J56" s="110"/>
      <c r="K56" s="110"/>
    </row>
    <row r="57" spans="1:11" s="107" customFormat="1" ht="24.6" customHeight="1" x14ac:dyDescent="0.2">
      <c r="A57" s="165">
        <v>13</v>
      </c>
      <c r="B57" s="108" t="s">
        <v>1771</v>
      </c>
      <c r="C57" s="109"/>
      <c r="D57" s="109"/>
      <c r="E57" s="109"/>
      <c r="F57" s="116"/>
      <c r="G57" s="116"/>
      <c r="H57" s="109"/>
      <c r="I57" s="109"/>
      <c r="J57" s="108"/>
      <c r="K57" s="108"/>
    </row>
    <row r="58" spans="1:11" s="107" customFormat="1" ht="24.6" customHeight="1" x14ac:dyDescent="0.2">
      <c r="A58" s="165"/>
      <c r="B58" s="110" t="s">
        <v>1772</v>
      </c>
      <c r="C58" s="111">
        <v>12500</v>
      </c>
      <c r="D58" s="109"/>
      <c r="E58" s="109"/>
      <c r="F58" s="116">
        <v>1</v>
      </c>
      <c r="G58" s="116">
        <v>1</v>
      </c>
      <c r="H58" s="109"/>
      <c r="I58" s="109"/>
      <c r="J58" s="110"/>
      <c r="K58" s="110"/>
    </row>
    <row r="59" spans="1:11" s="107" customFormat="1" ht="24.6" customHeight="1" x14ac:dyDescent="0.2">
      <c r="A59" s="165"/>
      <c r="B59" s="110" t="s">
        <v>1773</v>
      </c>
      <c r="C59" s="111">
        <v>25000</v>
      </c>
      <c r="D59" s="109"/>
      <c r="E59" s="109"/>
      <c r="F59" s="116">
        <v>1</v>
      </c>
      <c r="G59" s="116">
        <v>1</v>
      </c>
      <c r="H59" s="109"/>
      <c r="I59" s="109"/>
      <c r="J59" s="110"/>
      <c r="K59" s="110"/>
    </row>
    <row r="60" spans="1:11" s="107" customFormat="1" ht="24.6" customHeight="1" x14ac:dyDescent="0.2">
      <c r="A60" s="165">
        <v>14</v>
      </c>
      <c r="B60" s="108" t="s">
        <v>1774</v>
      </c>
      <c r="C60" s="109"/>
      <c r="D60" s="109"/>
      <c r="E60" s="109"/>
      <c r="F60" s="116"/>
      <c r="G60" s="116"/>
      <c r="H60" s="109"/>
      <c r="I60" s="109"/>
      <c r="J60" s="108"/>
      <c r="K60" s="108"/>
    </row>
    <row r="61" spans="1:11" s="107" customFormat="1" ht="24.6" customHeight="1" x14ac:dyDescent="0.2">
      <c r="A61" s="165"/>
      <c r="B61" s="110" t="s">
        <v>1775</v>
      </c>
      <c r="C61" s="111">
        <v>9500</v>
      </c>
      <c r="D61" s="109"/>
      <c r="E61" s="109"/>
      <c r="F61" s="116">
        <v>1</v>
      </c>
      <c r="G61" s="116">
        <v>1</v>
      </c>
      <c r="H61" s="109"/>
      <c r="I61" s="109"/>
      <c r="J61" s="110"/>
      <c r="K61" s="110"/>
    </row>
    <row r="62" spans="1:11" s="107" customFormat="1" ht="24.6" customHeight="1" x14ac:dyDescent="0.2">
      <c r="A62" s="165"/>
      <c r="B62" s="110" t="s">
        <v>1776</v>
      </c>
      <c r="C62" s="111">
        <v>9500</v>
      </c>
      <c r="D62" s="109"/>
      <c r="E62" s="109"/>
      <c r="F62" s="116">
        <v>1</v>
      </c>
      <c r="G62" s="116">
        <v>1</v>
      </c>
      <c r="H62" s="109"/>
      <c r="I62" s="109"/>
      <c r="J62" s="110"/>
      <c r="K62" s="110"/>
    </row>
    <row r="63" spans="1:11" s="107" customFormat="1" ht="24.6" customHeight="1" x14ac:dyDescent="0.2">
      <c r="A63" s="165">
        <v>15</v>
      </c>
      <c r="B63" s="108" t="s">
        <v>77</v>
      </c>
      <c r="C63" s="109"/>
      <c r="D63" s="109"/>
      <c r="E63" s="109"/>
      <c r="F63" s="116"/>
      <c r="G63" s="116"/>
      <c r="H63" s="109"/>
      <c r="I63" s="109"/>
      <c r="J63" s="108"/>
      <c r="K63" s="108"/>
    </row>
    <row r="64" spans="1:11" s="107" customFormat="1" ht="24.6" customHeight="1" x14ac:dyDescent="0.2">
      <c r="A64" s="165"/>
      <c r="B64" s="110" t="s">
        <v>78</v>
      </c>
      <c r="C64" s="111">
        <v>3000</v>
      </c>
      <c r="D64" s="109"/>
      <c r="E64" s="109"/>
      <c r="F64" s="116">
        <v>1</v>
      </c>
      <c r="G64" s="116">
        <v>1</v>
      </c>
      <c r="H64" s="109"/>
      <c r="I64" s="109"/>
      <c r="J64" s="110"/>
      <c r="K64" s="110"/>
    </row>
    <row r="65" spans="1:11" s="107" customFormat="1" ht="24.6" customHeight="1" x14ac:dyDescent="0.2">
      <c r="A65" s="165"/>
      <c r="B65" s="110" t="s">
        <v>79</v>
      </c>
      <c r="C65" s="111">
        <v>2000</v>
      </c>
      <c r="D65" s="109"/>
      <c r="E65" s="109"/>
      <c r="F65" s="116">
        <v>1</v>
      </c>
      <c r="G65" s="116">
        <v>1</v>
      </c>
      <c r="H65" s="109"/>
      <c r="I65" s="109"/>
      <c r="J65" s="110"/>
      <c r="K65" s="110"/>
    </row>
    <row r="66" spans="1:11" s="107" customFormat="1" ht="24.6" customHeight="1" x14ac:dyDescent="0.2">
      <c r="A66" s="165"/>
      <c r="B66" s="110" t="s">
        <v>80</v>
      </c>
      <c r="C66" s="111">
        <v>1000</v>
      </c>
      <c r="D66" s="109"/>
      <c r="E66" s="109"/>
      <c r="F66" s="116">
        <v>1</v>
      </c>
      <c r="G66" s="116">
        <v>1</v>
      </c>
      <c r="H66" s="109"/>
      <c r="I66" s="109"/>
      <c r="J66" s="110"/>
      <c r="K66" s="110"/>
    </row>
  </sheetData>
  <autoFilter ref="A3:K66" xr:uid="{00000000-0009-0000-0000-000003000000}"/>
  <mergeCells count="10">
    <mergeCell ref="K2:K3"/>
    <mergeCell ref="G2:G3"/>
    <mergeCell ref="H2:H3"/>
    <mergeCell ref="I2:I3"/>
    <mergeCell ref="J2:J3"/>
    <mergeCell ref="A1:E1"/>
    <mergeCell ref="A2:A3"/>
    <mergeCell ref="B2:B3"/>
    <mergeCell ref="C2:E2"/>
    <mergeCell ref="F2:F3"/>
  </mergeCells>
  <pageMargins left="0.70866141732283472" right="0.35433070866141736" top="0.55118110236220474" bottom="0.55118110236220474" header="0.31496062992125984" footer="0.31496062992125984"/>
  <pageSetup paperSize="9" scale="94"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L69"/>
  <sheetViews>
    <sheetView tabSelected="1" topLeftCell="A52" zoomScale="85" zoomScaleNormal="85" workbookViewId="0">
      <selection activeCell="T10" sqref="T10"/>
    </sheetView>
  </sheetViews>
  <sheetFormatPr defaultRowHeight="14.25" x14ac:dyDescent="0.2"/>
  <cols>
    <col min="2" max="2" width="55.625" customWidth="1"/>
    <col min="3" max="5" width="0" hidden="1" customWidth="1"/>
    <col min="6" max="6" width="17.125" style="28" hidden="1" customWidth="1"/>
    <col min="7" max="7" width="17.125" style="134" customWidth="1"/>
    <col min="8" max="10" width="17.125" style="28" hidden="1" customWidth="1"/>
    <col min="11" max="11" width="12.25" style="28" hidden="1" customWidth="1"/>
  </cols>
  <sheetData>
    <row r="1" spans="1:11" ht="30.6" customHeight="1" x14ac:dyDescent="0.2">
      <c r="A1" s="100" t="s">
        <v>481</v>
      </c>
      <c r="F1" s="73"/>
      <c r="G1" s="141"/>
      <c r="H1" s="73"/>
      <c r="I1" s="73"/>
      <c r="J1" s="73"/>
      <c r="K1" s="105"/>
    </row>
    <row r="2" spans="1:11" ht="27" customHeight="1" x14ac:dyDescent="0.2">
      <c r="A2" s="393" t="s">
        <v>0</v>
      </c>
      <c r="B2" s="393" t="s">
        <v>1</v>
      </c>
      <c r="C2" s="349" t="s">
        <v>2846</v>
      </c>
      <c r="D2" s="349"/>
      <c r="E2" s="349"/>
      <c r="F2" s="349" t="s">
        <v>2839</v>
      </c>
      <c r="G2" s="351" t="s">
        <v>2843</v>
      </c>
      <c r="H2" s="349" t="s">
        <v>2851</v>
      </c>
      <c r="I2" s="349" t="s">
        <v>2840</v>
      </c>
      <c r="J2" s="350" t="s">
        <v>2841</v>
      </c>
      <c r="K2" s="349" t="s">
        <v>2850</v>
      </c>
    </row>
    <row r="3" spans="1:11" ht="27" customHeight="1" x14ac:dyDescent="0.2">
      <c r="A3" s="393"/>
      <c r="B3" s="393"/>
      <c r="C3" s="67" t="s">
        <v>3</v>
      </c>
      <c r="D3" s="67" t="s">
        <v>4</v>
      </c>
      <c r="E3" s="67" t="s">
        <v>5</v>
      </c>
      <c r="F3" s="349"/>
      <c r="G3" s="351"/>
      <c r="H3" s="349"/>
      <c r="I3" s="349"/>
      <c r="J3" s="350"/>
      <c r="K3" s="349"/>
    </row>
    <row r="4" spans="1:11" ht="25.15" customHeight="1" x14ac:dyDescent="0.2">
      <c r="A4" s="67">
        <v>1</v>
      </c>
      <c r="B4" s="2" t="s">
        <v>482</v>
      </c>
      <c r="C4" s="3"/>
      <c r="D4" s="3"/>
      <c r="E4" s="3"/>
      <c r="F4" s="36"/>
      <c r="G4" s="136"/>
      <c r="H4" s="36"/>
      <c r="I4" s="36"/>
      <c r="J4" s="36"/>
      <c r="K4" s="170"/>
    </row>
    <row r="5" spans="1:11" ht="25.15" customHeight="1" x14ac:dyDescent="0.2">
      <c r="A5" s="67"/>
      <c r="B5" s="4" t="s">
        <v>483</v>
      </c>
      <c r="C5" s="5">
        <v>10000</v>
      </c>
      <c r="D5" s="5">
        <v>5100</v>
      </c>
      <c r="E5" s="5">
        <v>2600</v>
      </c>
      <c r="F5" s="71">
        <v>1</v>
      </c>
      <c r="G5" s="133">
        <v>1</v>
      </c>
      <c r="H5" s="35"/>
      <c r="I5" s="35"/>
      <c r="J5" s="35"/>
      <c r="K5" s="35"/>
    </row>
    <row r="6" spans="1:11" ht="25.15" customHeight="1" x14ac:dyDescent="0.2">
      <c r="A6" s="67"/>
      <c r="B6" s="4" t="s">
        <v>484</v>
      </c>
      <c r="C6" s="5">
        <v>9000</v>
      </c>
      <c r="D6" s="5">
        <v>4600</v>
      </c>
      <c r="E6" s="5">
        <v>2400</v>
      </c>
      <c r="F6" s="71">
        <v>1</v>
      </c>
      <c r="G6" s="133">
        <v>1</v>
      </c>
      <c r="H6" s="36"/>
      <c r="I6" s="36"/>
      <c r="J6" s="36"/>
      <c r="K6" s="36"/>
    </row>
    <row r="7" spans="1:11" ht="25.15" customHeight="1" x14ac:dyDescent="0.2">
      <c r="A7" s="67"/>
      <c r="B7" s="4" t="s">
        <v>485</v>
      </c>
      <c r="C7" s="5">
        <v>11000</v>
      </c>
      <c r="D7" s="5">
        <v>5500</v>
      </c>
      <c r="E7" s="5">
        <v>2900</v>
      </c>
      <c r="F7" s="71">
        <v>1</v>
      </c>
      <c r="G7" s="133">
        <v>1</v>
      </c>
      <c r="H7" s="35"/>
      <c r="I7" s="35"/>
      <c r="J7" s="35"/>
      <c r="K7" s="35"/>
    </row>
    <row r="8" spans="1:11" ht="25.15" customHeight="1" x14ac:dyDescent="0.2">
      <c r="A8" s="67"/>
      <c r="B8" s="4" t="s">
        <v>486</v>
      </c>
      <c r="C8" s="5">
        <v>7500</v>
      </c>
      <c r="D8" s="5">
        <v>3800</v>
      </c>
      <c r="E8" s="5">
        <v>1900</v>
      </c>
      <c r="F8" s="71">
        <v>1</v>
      </c>
      <c r="G8" s="133">
        <v>1</v>
      </c>
      <c r="H8" s="35"/>
      <c r="I8" s="35"/>
      <c r="J8" s="35"/>
      <c r="K8" s="35"/>
    </row>
    <row r="9" spans="1:11" ht="25.15" customHeight="1" x14ac:dyDescent="0.2">
      <c r="A9" s="67">
        <v>2</v>
      </c>
      <c r="B9" s="2" t="s">
        <v>114</v>
      </c>
      <c r="C9" s="3"/>
      <c r="D9" s="3"/>
      <c r="E9" s="3"/>
      <c r="F9" s="71"/>
      <c r="G9" s="133"/>
      <c r="H9" s="36"/>
      <c r="I9" s="36"/>
      <c r="J9" s="36"/>
      <c r="K9" s="36"/>
    </row>
    <row r="10" spans="1:11" ht="25.15" customHeight="1" x14ac:dyDescent="0.2">
      <c r="A10" s="67"/>
      <c r="B10" s="4" t="s">
        <v>487</v>
      </c>
      <c r="C10" s="5">
        <v>11000</v>
      </c>
      <c r="D10" s="5">
        <v>5600</v>
      </c>
      <c r="E10" s="5">
        <v>2800</v>
      </c>
      <c r="F10" s="71">
        <v>1</v>
      </c>
      <c r="G10" s="133">
        <v>1</v>
      </c>
      <c r="H10" s="35"/>
      <c r="I10" s="35"/>
      <c r="J10" s="35"/>
      <c r="K10" s="35"/>
    </row>
    <row r="11" spans="1:11" ht="25.15" customHeight="1" x14ac:dyDescent="0.2">
      <c r="A11" s="67">
        <v>3</v>
      </c>
      <c r="B11" s="2" t="s">
        <v>29</v>
      </c>
      <c r="C11" s="3"/>
      <c r="D11" s="3"/>
      <c r="E11" s="3"/>
      <c r="F11" s="71"/>
      <c r="G11" s="133"/>
      <c r="H11" s="35"/>
      <c r="I11" s="35"/>
      <c r="J11" s="35"/>
      <c r="K11" s="35"/>
    </row>
    <row r="12" spans="1:11" ht="25.15" customHeight="1" x14ac:dyDescent="0.2">
      <c r="A12" s="67"/>
      <c r="B12" s="4" t="s">
        <v>488</v>
      </c>
      <c r="C12" s="5">
        <v>8000</v>
      </c>
      <c r="D12" s="5">
        <v>4000</v>
      </c>
      <c r="E12" s="5">
        <v>2100</v>
      </c>
      <c r="F12" s="71">
        <v>1</v>
      </c>
      <c r="G12" s="133">
        <v>1</v>
      </c>
      <c r="H12" s="35"/>
      <c r="I12" s="35"/>
      <c r="J12" s="35"/>
      <c r="K12" s="35"/>
    </row>
    <row r="13" spans="1:11" ht="25.15" customHeight="1" x14ac:dyDescent="0.2">
      <c r="A13" s="67"/>
      <c r="B13" s="4" t="s">
        <v>489</v>
      </c>
      <c r="C13" s="5">
        <v>8000</v>
      </c>
      <c r="D13" s="5">
        <v>4000</v>
      </c>
      <c r="E13" s="5">
        <v>2100</v>
      </c>
      <c r="F13" s="71">
        <v>1</v>
      </c>
      <c r="G13" s="133">
        <v>1</v>
      </c>
      <c r="H13" s="35"/>
      <c r="I13" s="35"/>
      <c r="J13" s="35"/>
      <c r="K13" s="35"/>
    </row>
    <row r="14" spans="1:11" ht="37.9" customHeight="1" x14ac:dyDescent="0.2">
      <c r="A14" s="67"/>
      <c r="B14" s="4" t="s">
        <v>490</v>
      </c>
      <c r="C14" s="5">
        <v>7000</v>
      </c>
      <c r="D14" s="5">
        <v>3600</v>
      </c>
      <c r="E14" s="5">
        <v>1800</v>
      </c>
      <c r="F14" s="71">
        <v>1</v>
      </c>
      <c r="G14" s="133">
        <v>1</v>
      </c>
      <c r="H14" s="36"/>
      <c r="I14" s="36"/>
      <c r="J14" s="36"/>
      <c r="K14" s="36"/>
    </row>
    <row r="15" spans="1:11" ht="25.15" customHeight="1" x14ac:dyDescent="0.2">
      <c r="A15" s="67"/>
      <c r="B15" s="4" t="s">
        <v>491</v>
      </c>
      <c r="C15" s="5">
        <v>6000</v>
      </c>
      <c r="D15" s="5">
        <v>3000</v>
      </c>
      <c r="E15" s="5">
        <v>1500</v>
      </c>
      <c r="F15" s="71">
        <v>1</v>
      </c>
      <c r="G15" s="133">
        <v>1</v>
      </c>
      <c r="H15" s="35"/>
      <c r="I15" s="35"/>
      <c r="J15" s="35"/>
      <c r="K15" s="35"/>
    </row>
    <row r="16" spans="1:11" ht="25.15" customHeight="1" x14ac:dyDescent="0.2">
      <c r="A16" s="67"/>
      <c r="B16" s="4" t="s">
        <v>492</v>
      </c>
      <c r="C16" s="5">
        <v>5000</v>
      </c>
      <c r="D16" s="5">
        <v>2500</v>
      </c>
      <c r="E16" s="5">
        <v>1300</v>
      </c>
      <c r="F16" s="71">
        <v>1</v>
      </c>
      <c r="G16" s="133">
        <v>1</v>
      </c>
      <c r="H16" s="35"/>
      <c r="I16" s="35"/>
      <c r="J16" s="35"/>
      <c r="K16" s="35"/>
    </row>
    <row r="17" spans="1:11" ht="25.15" customHeight="1" x14ac:dyDescent="0.2">
      <c r="A17" s="67"/>
      <c r="B17" s="4" t="s">
        <v>493</v>
      </c>
      <c r="C17" s="5">
        <v>4000</v>
      </c>
      <c r="D17" s="5">
        <v>2000</v>
      </c>
      <c r="E17" s="5">
        <v>1000</v>
      </c>
      <c r="F17" s="71">
        <v>1</v>
      </c>
      <c r="G17" s="133">
        <v>1</v>
      </c>
      <c r="H17" s="35"/>
      <c r="I17" s="35"/>
      <c r="J17" s="35"/>
      <c r="K17" s="35"/>
    </row>
    <row r="18" spans="1:11" ht="37.9" customHeight="1" x14ac:dyDescent="0.2">
      <c r="A18" s="67"/>
      <c r="B18" s="4" t="s">
        <v>494</v>
      </c>
      <c r="C18" s="5">
        <v>4000</v>
      </c>
      <c r="D18" s="5">
        <v>2000</v>
      </c>
      <c r="E18" s="5">
        <v>1000</v>
      </c>
      <c r="F18" s="71">
        <v>1</v>
      </c>
      <c r="G18" s="133">
        <v>1</v>
      </c>
      <c r="H18" s="35"/>
      <c r="I18" s="35"/>
      <c r="J18" s="35"/>
      <c r="K18" s="35"/>
    </row>
    <row r="19" spans="1:11" ht="25.15" customHeight="1" x14ac:dyDescent="0.2">
      <c r="A19" s="67"/>
      <c r="B19" s="4" t="s">
        <v>495</v>
      </c>
      <c r="C19" s="5">
        <v>4000</v>
      </c>
      <c r="D19" s="5">
        <v>2000</v>
      </c>
      <c r="E19" s="5">
        <v>1000</v>
      </c>
      <c r="F19" s="71">
        <v>1</v>
      </c>
      <c r="G19" s="133">
        <v>1</v>
      </c>
      <c r="H19" s="35"/>
      <c r="I19" s="35"/>
      <c r="J19" s="35"/>
      <c r="K19" s="35"/>
    </row>
    <row r="20" spans="1:11" ht="25.15" customHeight="1" x14ac:dyDescent="0.2">
      <c r="A20" s="67"/>
      <c r="B20" s="4" t="s">
        <v>496</v>
      </c>
      <c r="C20" s="5">
        <v>4000</v>
      </c>
      <c r="D20" s="5">
        <v>2000</v>
      </c>
      <c r="E20" s="5">
        <v>1000</v>
      </c>
      <c r="F20" s="71">
        <v>1</v>
      </c>
      <c r="G20" s="133">
        <v>1</v>
      </c>
      <c r="H20" s="36"/>
      <c r="I20" s="36"/>
      <c r="J20" s="36"/>
      <c r="K20" s="36"/>
    </row>
    <row r="21" spans="1:11" ht="25.15" customHeight="1" x14ac:dyDescent="0.2">
      <c r="A21" s="67"/>
      <c r="B21" s="4" t="s">
        <v>497</v>
      </c>
      <c r="C21" s="5">
        <v>4000</v>
      </c>
      <c r="D21" s="5">
        <v>2000</v>
      </c>
      <c r="E21" s="5">
        <v>1000</v>
      </c>
      <c r="F21" s="71">
        <v>1</v>
      </c>
      <c r="G21" s="133">
        <v>1</v>
      </c>
      <c r="H21" s="35"/>
      <c r="I21" s="35"/>
      <c r="J21" s="35"/>
      <c r="K21" s="35"/>
    </row>
    <row r="22" spans="1:11" ht="25.15" customHeight="1" x14ac:dyDescent="0.2">
      <c r="A22" s="67"/>
      <c r="B22" s="4" t="s">
        <v>498</v>
      </c>
      <c r="C22" s="5">
        <v>4000</v>
      </c>
      <c r="D22" s="5">
        <v>2000</v>
      </c>
      <c r="E22" s="5">
        <v>1000</v>
      </c>
      <c r="F22" s="71">
        <v>1</v>
      </c>
      <c r="G22" s="133">
        <v>1</v>
      </c>
      <c r="H22" s="35"/>
      <c r="I22" s="35"/>
      <c r="J22" s="35"/>
      <c r="K22" s="35"/>
    </row>
    <row r="23" spans="1:11" ht="25.15" customHeight="1" x14ac:dyDescent="0.2">
      <c r="A23" s="67"/>
      <c r="B23" s="4" t="s">
        <v>499</v>
      </c>
      <c r="C23" s="5">
        <v>4500</v>
      </c>
      <c r="D23" s="5">
        <v>2300</v>
      </c>
      <c r="E23" s="5">
        <v>1200</v>
      </c>
      <c r="F23" s="71">
        <v>1</v>
      </c>
      <c r="G23" s="133">
        <v>1</v>
      </c>
      <c r="H23" s="35"/>
      <c r="I23" s="35"/>
      <c r="J23" s="35"/>
      <c r="K23" s="35"/>
    </row>
    <row r="24" spans="1:11" ht="25.15" customHeight="1" x14ac:dyDescent="0.2">
      <c r="A24" s="67"/>
      <c r="B24" s="4" t="s">
        <v>500</v>
      </c>
      <c r="C24" s="5">
        <v>4500</v>
      </c>
      <c r="D24" s="5">
        <v>2300</v>
      </c>
      <c r="E24" s="5">
        <v>1200</v>
      </c>
      <c r="F24" s="71">
        <v>1</v>
      </c>
      <c r="G24" s="133">
        <v>1</v>
      </c>
      <c r="H24" s="35"/>
      <c r="I24" s="35"/>
      <c r="J24" s="35"/>
      <c r="K24" s="35"/>
    </row>
    <row r="25" spans="1:11" ht="25.15" customHeight="1" x14ac:dyDescent="0.2">
      <c r="A25" s="67"/>
      <c r="B25" s="4" t="s">
        <v>501</v>
      </c>
      <c r="C25" s="5">
        <v>4000</v>
      </c>
      <c r="D25" s="5">
        <v>2300</v>
      </c>
      <c r="E25" s="5">
        <v>1200</v>
      </c>
      <c r="F25" s="71">
        <v>1</v>
      </c>
      <c r="G25" s="133">
        <v>1</v>
      </c>
      <c r="H25" s="36"/>
      <c r="I25" s="36"/>
      <c r="J25" s="36"/>
      <c r="K25" s="36"/>
    </row>
    <row r="26" spans="1:11" ht="25.15" customHeight="1" x14ac:dyDescent="0.2">
      <c r="A26" s="67"/>
      <c r="B26" s="4" t="s">
        <v>502</v>
      </c>
      <c r="C26" s="5">
        <v>4000</v>
      </c>
      <c r="D26" s="5">
        <v>2300</v>
      </c>
      <c r="E26" s="5">
        <v>1200</v>
      </c>
      <c r="F26" s="71">
        <v>1</v>
      </c>
      <c r="G26" s="133">
        <v>1</v>
      </c>
      <c r="H26" s="35"/>
      <c r="I26" s="35"/>
      <c r="J26" s="35"/>
      <c r="K26" s="35"/>
    </row>
    <row r="27" spans="1:11" ht="25.15" customHeight="1" x14ac:dyDescent="0.2">
      <c r="A27" s="67">
        <v>4</v>
      </c>
      <c r="B27" s="2" t="s">
        <v>503</v>
      </c>
      <c r="C27" s="3"/>
      <c r="D27" s="3"/>
      <c r="E27" s="3"/>
      <c r="F27" s="71"/>
      <c r="G27" s="133"/>
      <c r="H27" s="35"/>
      <c r="I27" s="35"/>
      <c r="J27" s="35"/>
      <c r="K27" s="35"/>
    </row>
    <row r="28" spans="1:11" ht="37.9" customHeight="1" x14ac:dyDescent="0.2">
      <c r="A28" s="67"/>
      <c r="B28" s="4" t="s">
        <v>504</v>
      </c>
      <c r="C28" s="5">
        <v>11000</v>
      </c>
      <c r="D28" s="5">
        <v>5500</v>
      </c>
      <c r="E28" s="5">
        <v>2800</v>
      </c>
      <c r="F28" s="71">
        <v>1</v>
      </c>
      <c r="G28" s="133">
        <v>1</v>
      </c>
      <c r="H28" s="35"/>
      <c r="I28" s="35"/>
      <c r="J28" s="35"/>
      <c r="K28" s="35"/>
    </row>
    <row r="29" spans="1:11" ht="37.9" customHeight="1" x14ac:dyDescent="0.2">
      <c r="A29" s="67"/>
      <c r="B29" s="4" t="s">
        <v>505</v>
      </c>
      <c r="C29" s="5">
        <v>10000</v>
      </c>
      <c r="D29" s="5">
        <v>5400</v>
      </c>
      <c r="E29" s="5">
        <v>2700</v>
      </c>
      <c r="F29" s="71">
        <v>1</v>
      </c>
      <c r="G29" s="133">
        <v>1</v>
      </c>
      <c r="H29" s="35"/>
      <c r="I29" s="35"/>
      <c r="J29" s="35"/>
      <c r="K29" s="35"/>
    </row>
    <row r="30" spans="1:11" ht="25.15" customHeight="1" x14ac:dyDescent="0.2">
      <c r="A30" s="67"/>
      <c r="B30" s="6" t="s">
        <v>506</v>
      </c>
      <c r="C30" s="5">
        <v>7500</v>
      </c>
      <c r="D30" s="5">
        <v>3800</v>
      </c>
      <c r="E30" s="5">
        <v>1900</v>
      </c>
      <c r="F30" s="71">
        <v>1</v>
      </c>
      <c r="G30" s="133">
        <v>1</v>
      </c>
      <c r="H30" s="35"/>
      <c r="I30" s="35"/>
      <c r="J30" s="35"/>
      <c r="K30" s="35"/>
    </row>
    <row r="31" spans="1:11" ht="25.15" customHeight="1" x14ac:dyDescent="0.2">
      <c r="A31" s="67"/>
      <c r="B31" s="6" t="s">
        <v>507</v>
      </c>
      <c r="C31" s="5">
        <v>7500</v>
      </c>
      <c r="D31" s="5">
        <v>3800</v>
      </c>
      <c r="E31" s="5">
        <v>1900</v>
      </c>
      <c r="F31" s="71">
        <v>1</v>
      </c>
      <c r="G31" s="133">
        <v>1</v>
      </c>
      <c r="H31" s="35"/>
      <c r="I31" s="35"/>
      <c r="J31" s="35"/>
      <c r="K31" s="35"/>
    </row>
    <row r="32" spans="1:11" ht="25.15" customHeight="1" x14ac:dyDescent="0.2">
      <c r="A32" s="67"/>
      <c r="B32" s="6" t="s">
        <v>508</v>
      </c>
      <c r="C32" s="5">
        <v>7500</v>
      </c>
      <c r="D32" s="5">
        <v>3800</v>
      </c>
      <c r="E32" s="5">
        <v>1900</v>
      </c>
      <c r="F32" s="71">
        <v>1</v>
      </c>
      <c r="G32" s="133">
        <v>1</v>
      </c>
      <c r="H32" s="35"/>
      <c r="I32" s="35"/>
      <c r="J32" s="35"/>
      <c r="K32" s="35"/>
    </row>
    <row r="33" spans="1:11" ht="37.9" customHeight="1" x14ac:dyDescent="0.2">
      <c r="A33" s="67"/>
      <c r="B33" s="4" t="s">
        <v>509</v>
      </c>
      <c r="C33" s="5">
        <v>10000</v>
      </c>
      <c r="D33" s="5">
        <v>5800</v>
      </c>
      <c r="E33" s="5">
        <v>2900</v>
      </c>
      <c r="F33" s="71">
        <v>1</v>
      </c>
      <c r="G33" s="133">
        <v>1</v>
      </c>
      <c r="H33" s="35"/>
      <c r="I33" s="35"/>
      <c r="J33" s="35"/>
      <c r="K33" s="35"/>
    </row>
    <row r="34" spans="1:11" ht="37.9" customHeight="1" x14ac:dyDescent="0.2">
      <c r="A34" s="67"/>
      <c r="B34" s="4" t="s">
        <v>510</v>
      </c>
      <c r="C34" s="5">
        <v>7000</v>
      </c>
      <c r="D34" s="5">
        <v>3600</v>
      </c>
      <c r="E34" s="5">
        <v>1800</v>
      </c>
      <c r="F34" s="71">
        <v>1</v>
      </c>
      <c r="G34" s="133">
        <v>1</v>
      </c>
      <c r="H34" s="35"/>
      <c r="I34" s="35"/>
      <c r="J34" s="35"/>
      <c r="K34" s="35"/>
    </row>
    <row r="35" spans="1:11" ht="37.9" customHeight="1" x14ac:dyDescent="0.2">
      <c r="A35" s="67"/>
      <c r="B35" s="4" t="s">
        <v>511</v>
      </c>
      <c r="C35" s="5">
        <v>5000</v>
      </c>
      <c r="D35" s="5">
        <v>2500</v>
      </c>
      <c r="E35" s="5">
        <v>1400</v>
      </c>
      <c r="F35" s="71">
        <v>1</v>
      </c>
      <c r="G35" s="133">
        <v>1</v>
      </c>
      <c r="H35" s="35"/>
      <c r="I35" s="35"/>
      <c r="J35" s="35"/>
      <c r="K35" s="35"/>
    </row>
    <row r="36" spans="1:11" ht="37.9" customHeight="1" x14ac:dyDescent="0.2">
      <c r="A36" s="67"/>
      <c r="B36" s="4" t="s">
        <v>512</v>
      </c>
      <c r="C36" s="5">
        <v>4000</v>
      </c>
      <c r="D36" s="5">
        <v>2000</v>
      </c>
      <c r="E36" s="5">
        <v>1000</v>
      </c>
      <c r="F36" s="71">
        <v>1</v>
      </c>
      <c r="G36" s="133">
        <v>1</v>
      </c>
      <c r="H36" s="35"/>
      <c r="I36" s="35"/>
      <c r="J36" s="35"/>
      <c r="K36" s="35"/>
    </row>
    <row r="37" spans="1:11" ht="37.9" customHeight="1" x14ac:dyDescent="0.2">
      <c r="A37" s="67"/>
      <c r="B37" s="4" t="s">
        <v>513</v>
      </c>
      <c r="C37" s="5">
        <v>5000</v>
      </c>
      <c r="D37" s="5">
        <v>2500</v>
      </c>
      <c r="E37" s="5">
        <v>1300</v>
      </c>
      <c r="F37" s="71">
        <v>1</v>
      </c>
      <c r="G37" s="133">
        <v>1</v>
      </c>
      <c r="H37" s="35"/>
      <c r="I37" s="35"/>
      <c r="J37" s="35"/>
      <c r="K37" s="35"/>
    </row>
    <row r="38" spans="1:11" ht="37.9" customHeight="1" x14ac:dyDescent="0.2">
      <c r="A38" s="67"/>
      <c r="B38" s="4" t="s">
        <v>514</v>
      </c>
      <c r="C38" s="5">
        <v>4000</v>
      </c>
      <c r="D38" s="5">
        <v>2000</v>
      </c>
      <c r="E38" s="5">
        <v>1100</v>
      </c>
      <c r="F38" s="71">
        <v>1</v>
      </c>
      <c r="G38" s="133">
        <v>1</v>
      </c>
      <c r="H38" s="35"/>
      <c r="I38" s="35"/>
      <c r="J38" s="35"/>
      <c r="K38" s="35"/>
    </row>
    <row r="39" spans="1:11" ht="37.9" customHeight="1" x14ac:dyDescent="0.2">
      <c r="A39" s="68"/>
      <c r="B39" s="4" t="s">
        <v>515</v>
      </c>
      <c r="C39" s="5">
        <v>4000</v>
      </c>
      <c r="D39" s="5">
        <v>2000</v>
      </c>
      <c r="E39" s="5">
        <v>1000</v>
      </c>
      <c r="F39" s="71">
        <v>1</v>
      </c>
      <c r="G39" s="133">
        <v>1</v>
      </c>
      <c r="H39" s="35"/>
      <c r="I39" s="35"/>
      <c r="J39" s="35"/>
      <c r="K39" s="35"/>
    </row>
    <row r="40" spans="1:11" ht="25.15" customHeight="1" x14ac:dyDescent="0.2">
      <c r="A40" s="67">
        <v>5</v>
      </c>
      <c r="B40" s="2" t="s">
        <v>516</v>
      </c>
      <c r="C40" s="3"/>
      <c r="D40" s="3"/>
      <c r="E40" s="3"/>
      <c r="F40" s="71"/>
      <c r="G40" s="133"/>
      <c r="H40" s="41"/>
      <c r="I40" s="41"/>
      <c r="J40" s="41"/>
      <c r="K40" s="41"/>
    </row>
    <row r="41" spans="1:11" ht="25.15" customHeight="1" x14ac:dyDescent="0.2">
      <c r="A41" s="67"/>
      <c r="B41" s="4" t="s">
        <v>517</v>
      </c>
      <c r="C41" s="5">
        <v>10000</v>
      </c>
      <c r="D41" s="5">
        <v>5100</v>
      </c>
      <c r="E41" s="5">
        <v>2600</v>
      </c>
      <c r="F41" s="71">
        <v>1</v>
      </c>
      <c r="G41" s="133">
        <v>1</v>
      </c>
      <c r="H41" s="41"/>
      <c r="I41" s="41"/>
      <c r="J41" s="41"/>
      <c r="K41" s="41"/>
    </row>
    <row r="42" spans="1:11" ht="37.9" customHeight="1" x14ac:dyDescent="0.2">
      <c r="A42" s="67"/>
      <c r="B42" s="4" t="s">
        <v>518</v>
      </c>
      <c r="C42" s="5">
        <v>11500</v>
      </c>
      <c r="D42" s="5">
        <v>5800</v>
      </c>
      <c r="E42" s="5">
        <v>2900</v>
      </c>
      <c r="F42" s="71">
        <v>1</v>
      </c>
      <c r="G42" s="133">
        <v>1</v>
      </c>
      <c r="H42" s="41"/>
      <c r="I42" s="41"/>
      <c r="J42" s="41"/>
      <c r="K42" s="41"/>
    </row>
    <row r="43" spans="1:11" ht="25.15" customHeight="1" x14ac:dyDescent="0.2">
      <c r="A43" s="67"/>
      <c r="B43" s="4" t="s">
        <v>519</v>
      </c>
      <c r="C43" s="5">
        <v>9500</v>
      </c>
      <c r="D43" s="5">
        <v>4800</v>
      </c>
      <c r="E43" s="5">
        <v>2400</v>
      </c>
      <c r="F43" s="71">
        <v>1</v>
      </c>
      <c r="G43" s="133">
        <v>1</v>
      </c>
      <c r="H43" s="41"/>
      <c r="I43" s="41"/>
      <c r="J43" s="41"/>
      <c r="K43" s="41"/>
    </row>
    <row r="44" spans="1:11" ht="25.15" customHeight="1" x14ac:dyDescent="0.2">
      <c r="A44" s="67"/>
      <c r="B44" s="4" t="s">
        <v>520</v>
      </c>
      <c r="C44" s="5">
        <v>8000</v>
      </c>
      <c r="D44" s="5">
        <v>4000</v>
      </c>
      <c r="E44" s="5">
        <v>2100</v>
      </c>
      <c r="F44" s="71">
        <v>1</v>
      </c>
      <c r="G44" s="133">
        <v>1</v>
      </c>
      <c r="H44" s="41"/>
      <c r="I44" s="41"/>
      <c r="J44" s="41"/>
      <c r="K44" s="41"/>
    </row>
    <row r="45" spans="1:11" ht="25.15" customHeight="1" x14ac:dyDescent="0.2">
      <c r="A45" s="67">
        <v>6</v>
      </c>
      <c r="B45" s="2" t="s">
        <v>521</v>
      </c>
      <c r="C45" s="3"/>
      <c r="D45" s="3"/>
      <c r="E45" s="3"/>
      <c r="F45" s="71"/>
      <c r="G45" s="133"/>
      <c r="H45" s="41"/>
      <c r="I45" s="41"/>
      <c r="J45" s="41"/>
      <c r="K45" s="41"/>
    </row>
    <row r="46" spans="1:11" ht="25.15" customHeight="1" x14ac:dyDescent="0.2">
      <c r="A46" s="67"/>
      <c r="B46" s="4" t="s">
        <v>522</v>
      </c>
      <c r="C46" s="5">
        <v>8500</v>
      </c>
      <c r="D46" s="5">
        <v>4300</v>
      </c>
      <c r="E46" s="5">
        <v>2200</v>
      </c>
      <c r="F46" s="71">
        <v>1</v>
      </c>
      <c r="G46" s="133">
        <v>1</v>
      </c>
      <c r="H46" s="41"/>
      <c r="I46" s="41"/>
      <c r="J46" s="41"/>
      <c r="K46" s="41"/>
    </row>
    <row r="47" spans="1:11" ht="25.15" customHeight="1" x14ac:dyDescent="0.2">
      <c r="A47" s="67"/>
      <c r="B47" s="4" t="s">
        <v>523</v>
      </c>
      <c r="C47" s="5">
        <v>6000</v>
      </c>
      <c r="D47" s="5">
        <v>3000</v>
      </c>
      <c r="E47" s="5">
        <v>1500</v>
      </c>
      <c r="F47" s="71">
        <v>1</v>
      </c>
      <c r="G47" s="133">
        <v>1</v>
      </c>
      <c r="H47" s="41"/>
      <c r="I47" s="41"/>
      <c r="J47" s="41"/>
      <c r="K47" s="41"/>
    </row>
    <row r="48" spans="1:11" ht="25.15" customHeight="1" x14ac:dyDescent="0.2">
      <c r="A48" s="67">
        <v>7</v>
      </c>
      <c r="B48" s="2" t="s">
        <v>524</v>
      </c>
      <c r="C48" s="3"/>
      <c r="D48" s="3"/>
      <c r="E48" s="3"/>
      <c r="H48" s="41"/>
      <c r="I48" s="41"/>
      <c r="J48" s="41"/>
      <c r="K48" s="41"/>
    </row>
    <row r="49" spans="1:11" ht="35.450000000000003" customHeight="1" x14ac:dyDescent="0.2">
      <c r="A49" s="67"/>
      <c r="B49" s="4" t="s">
        <v>525</v>
      </c>
      <c r="C49" s="5">
        <v>8000</v>
      </c>
      <c r="D49" s="5">
        <v>4000</v>
      </c>
      <c r="E49" s="5">
        <v>2100</v>
      </c>
      <c r="F49" s="71">
        <v>1</v>
      </c>
      <c r="G49" s="133">
        <v>1</v>
      </c>
      <c r="H49" s="41"/>
      <c r="I49" s="41"/>
      <c r="J49" s="41"/>
      <c r="K49" s="41"/>
    </row>
    <row r="50" spans="1:11" ht="25.15" customHeight="1" x14ac:dyDescent="0.2">
      <c r="A50" s="67"/>
      <c r="B50" s="4" t="s">
        <v>526</v>
      </c>
      <c r="C50" s="5">
        <v>6000</v>
      </c>
      <c r="D50" s="5">
        <v>3000</v>
      </c>
      <c r="E50" s="5">
        <v>1500</v>
      </c>
      <c r="F50" s="71">
        <v>1</v>
      </c>
      <c r="G50" s="133">
        <v>1</v>
      </c>
      <c r="H50" s="41"/>
      <c r="I50" s="41"/>
      <c r="J50" s="41"/>
      <c r="K50" s="41"/>
    </row>
    <row r="51" spans="1:11" ht="25.15" customHeight="1" x14ac:dyDescent="0.2">
      <c r="A51" s="67">
        <v>8</v>
      </c>
      <c r="B51" s="2" t="s">
        <v>527</v>
      </c>
      <c r="C51" s="3"/>
      <c r="D51" s="3"/>
      <c r="E51" s="3"/>
      <c r="F51" s="71"/>
      <c r="G51" s="133"/>
      <c r="H51" s="41"/>
      <c r="I51" s="41"/>
      <c r="J51" s="41"/>
      <c r="K51" s="41"/>
    </row>
    <row r="52" spans="1:11" ht="37.9" customHeight="1" x14ac:dyDescent="0.2">
      <c r="A52" s="67"/>
      <c r="B52" s="4" t="s">
        <v>528</v>
      </c>
      <c r="C52" s="5">
        <v>9500</v>
      </c>
      <c r="D52" s="5">
        <v>5500</v>
      </c>
      <c r="E52" s="5">
        <v>2800</v>
      </c>
      <c r="F52" s="71">
        <v>1</v>
      </c>
      <c r="G52" s="133">
        <v>1</v>
      </c>
      <c r="H52" s="41"/>
      <c r="I52" s="41"/>
      <c r="J52" s="41"/>
      <c r="K52" s="41"/>
    </row>
    <row r="53" spans="1:11" ht="25.15" customHeight="1" x14ac:dyDescent="0.2">
      <c r="A53" s="67">
        <v>9</v>
      </c>
      <c r="B53" s="2" t="s">
        <v>529</v>
      </c>
      <c r="C53" s="3"/>
      <c r="D53" s="3"/>
      <c r="E53" s="3"/>
      <c r="H53" s="41"/>
      <c r="I53" s="41"/>
      <c r="J53" s="41"/>
      <c r="K53" s="41"/>
    </row>
    <row r="54" spans="1:11" ht="25.15" customHeight="1" x14ac:dyDescent="0.2">
      <c r="A54" s="67"/>
      <c r="B54" s="4" t="s">
        <v>530</v>
      </c>
      <c r="C54" s="5">
        <v>7000</v>
      </c>
      <c r="D54" s="5">
        <v>3600</v>
      </c>
      <c r="E54" s="5">
        <v>1800</v>
      </c>
      <c r="F54" s="71">
        <v>1</v>
      </c>
      <c r="G54" s="133">
        <v>1</v>
      </c>
      <c r="H54" s="41"/>
      <c r="I54" s="41"/>
      <c r="J54" s="41"/>
      <c r="K54" s="41"/>
    </row>
    <row r="55" spans="1:11" ht="25.15" customHeight="1" x14ac:dyDescent="0.2">
      <c r="A55" s="67"/>
      <c r="B55" s="4" t="s">
        <v>531</v>
      </c>
      <c r="C55" s="5">
        <v>6500</v>
      </c>
      <c r="D55" s="5">
        <v>3300</v>
      </c>
      <c r="E55" s="5">
        <v>1700</v>
      </c>
      <c r="F55" s="71">
        <v>1</v>
      </c>
      <c r="G55" s="133">
        <v>1</v>
      </c>
      <c r="H55" s="41"/>
      <c r="I55" s="41"/>
      <c r="J55" s="41"/>
      <c r="K55" s="41"/>
    </row>
    <row r="56" spans="1:11" ht="37.9" customHeight="1" x14ac:dyDescent="0.2">
      <c r="A56" s="67"/>
      <c r="B56" s="4" t="s">
        <v>532</v>
      </c>
      <c r="C56" s="5">
        <v>6000</v>
      </c>
      <c r="D56" s="5">
        <v>3000</v>
      </c>
      <c r="E56" s="5">
        <v>1500</v>
      </c>
      <c r="F56" s="71">
        <v>1</v>
      </c>
      <c r="G56" s="133">
        <v>1</v>
      </c>
      <c r="H56" s="41"/>
      <c r="I56" s="41"/>
      <c r="J56" s="41"/>
      <c r="K56" s="41"/>
    </row>
    <row r="57" spans="1:11" ht="25.15" customHeight="1" x14ac:dyDescent="0.2">
      <c r="A57" s="67"/>
      <c r="B57" s="4" t="s">
        <v>533</v>
      </c>
      <c r="C57" s="5">
        <v>4500</v>
      </c>
      <c r="D57" s="5">
        <v>2300</v>
      </c>
      <c r="E57" s="5">
        <v>1200</v>
      </c>
      <c r="F57" s="71">
        <v>1</v>
      </c>
      <c r="G57" s="133">
        <v>1</v>
      </c>
      <c r="H57" s="41"/>
      <c r="I57" s="41"/>
      <c r="J57" s="41"/>
      <c r="K57" s="41"/>
    </row>
    <row r="58" spans="1:11" ht="25.15" customHeight="1" x14ac:dyDescent="0.2">
      <c r="A58" s="67">
        <v>10</v>
      </c>
      <c r="B58" s="2" t="s">
        <v>534</v>
      </c>
      <c r="C58" s="3"/>
      <c r="D58" s="3"/>
      <c r="E58" s="3"/>
      <c r="F58" s="71"/>
      <c r="G58" s="133"/>
      <c r="H58" s="41"/>
      <c r="I58" s="41"/>
      <c r="J58" s="41"/>
      <c r="K58" s="41"/>
    </row>
    <row r="59" spans="1:11" ht="25.15" customHeight="1" x14ac:dyDescent="0.2">
      <c r="A59" s="67"/>
      <c r="B59" s="4" t="s">
        <v>535</v>
      </c>
      <c r="C59" s="5">
        <v>8000</v>
      </c>
      <c r="D59" s="3"/>
      <c r="E59" s="3"/>
      <c r="F59" s="71">
        <v>1</v>
      </c>
      <c r="G59" s="133">
        <v>1</v>
      </c>
      <c r="H59" s="41"/>
      <c r="I59" s="41"/>
      <c r="J59" s="41"/>
      <c r="K59" s="41"/>
    </row>
    <row r="60" spans="1:11" ht="25.15" customHeight="1" x14ac:dyDescent="0.2">
      <c r="A60" s="67"/>
      <c r="B60" s="4" t="s">
        <v>536</v>
      </c>
      <c r="C60" s="5">
        <v>9000</v>
      </c>
      <c r="D60" s="3"/>
      <c r="E60" s="3"/>
      <c r="F60" s="71">
        <v>1</v>
      </c>
      <c r="G60" s="133">
        <v>1</v>
      </c>
      <c r="H60" s="41"/>
      <c r="I60" s="41"/>
      <c r="J60" s="41"/>
      <c r="K60" s="41"/>
    </row>
    <row r="61" spans="1:11" ht="25.15" customHeight="1" x14ac:dyDescent="0.2">
      <c r="A61" s="67"/>
      <c r="B61" s="4" t="s">
        <v>471</v>
      </c>
      <c r="C61" s="5">
        <v>6500</v>
      </c>
      <c r="D61" s="3"/>
      <c r="E61" s="3"/>
      <c r="F61" s="71">
        <v>1</v>
      </c>
      <c r="G61" s="133">
        <v>1</v>
      </c>
      <c r="H61" s="41"/>
      <c r="I61" s="41"/>
      <c r="J61" s="41"/>
      <c r="K61" s="41"/>
    </row>
    <row r="62" spans="1:11" ht="25.15" customHeight="1" x14ac:dyDescent="0.2">
      <c r="A62" s="68">
        <v>11</v>
      </c>
      <c r="B62" s="2" t="s">
        <v>537</v>
      </c>
      <c r="C62" s="3"/>
      <c r="D62" s="3"/>
      <c r="E62" s="3"/>
      <c r="F62" s="71"/>
      <c r="G62" s="133"/>
      <c r="H62" s="41"/>
      <c r="I62" s="41"/>
      <c r="J62" s="41"/>
      <c r="K62" s="41"/>
    </row>
    <row r="63" spans="1:11" ht="25.15" customHeight="1" x14ac:dyDescent="0.2">
      <c r="A63" s="10"/>
      <c r="B63" s="4" t="s">
        <v>538</v>
      </c>
      <c r="C63" s="5">
        <v>9500</v>
      </c>
      <c r="D63" s="3"/>
      <c r="E63" s="3"/>
      <c r="F63" s="71">
        <v>1</v>
      </c>
      <c r="G63" s="133">
        <v>1</v>
      </c>
      <c r="H63" s="41"/>
      <c r="I63" s="41"/>
      <c r="J63" s="41"/>
      <c r="K63" s="41"/>
    </row>
    <row r="64" spans="1:11" ht="25.15" customHeight="1" x14ac:dyDescent="0.2">
      <c r="A64" s="10"/>
      <c r="B64" s="4" t="s">
        <v>49</v>
      </c>
      <c r="C64" s="5">
        <v>11000</v>
      </c>
      <c r="D64" s="3"/>
      <c r="E64" s="3"/>
      <c r="F64" s="71">
        <v>1</v>
      </c>
      <c r="G64" s="133">
        <v>1</v>
      </c>
      <c r="H64" s="41"/>
      <c r="I64" s="41"/>
      <c r="J64" s="41"/>
      <c r="K64" s="41"/>
    </row>
    <row r="65" spans="1:11" ht="25.15" customHeight="1" x14ac:dyDescent="0.2">
      <c r="A65" s="68"/>
      <c r="B65" s="4" t="s">
        <v>51</v>
      </c>
      <c r="C65" s="5">
        <v>7500</v>
      </c>
      <c r="D65" s="3"/>
      <c r="E65" s="3"/>
      <c r="F65" s="71">
        <v>1</v>
      </c>
      <c r="G65" s="133">
        <v>1</v>
      </c>
      <c r="H65" s="41"/>
      <c r="I65" s="41"/>
      <c r="J65" s="41"/>
      <c r="K65" s="41"/>
    </row>
    <row r="66" spans="1:11" ht="25.15" customHeight="1" x14ac:dyDescent="0.2">
      <c r="A66" s="68">
        <v>12</v>
      </c>
      <c r="B66" s="2" t="s">
        <v>77</v>
      </c>
      <c r="C66" s="3"/>
      <c r="D66" s="3"/>
      <c r="E66" s="3"/>
      <c r="H66" s="41"/>
      <c r="I66" s="41"/>
      <c r="J66" s="41"/>
      <c r="K66" s="41"/>
    </row>
    <row r="67" spans="1:11" ht="25.15" customHeight="1" x14ac:dyDescent="0.2">
      <c r="A67" s="68"/>
      <c r="B67" s="4" t="s">
        <v>78</v>
      </c>
      <c r="C67" s="5">
        <v>3000</v>
      </c>
      <c r="D67" s="3"/>
      <c r="E67" s="3"/>
      <c r="F67" s="71">
        <v>1</v>
      </c>
      <c r="G67" s="133">
        <v>1.1000000000000001</v>
      </c>
      <c r="H67" s="41"/>
      <c r="I67" s="41"/>
      <c r="J67" s="41"/>
      <c r="K67" s="41"/>
    </row>
    <row r="68" spans="1:11" ht="25.15" customHeight="1" x14ac:dyDescent="0.2">
      <c r="A68" s="68"/>
      <c r="B68" s="4" t="s">
        <v>539</v>
      </c>
      <c r="C68" s="5">
        <v>2000</v>
      </c>
      <c r="D68" s="3"/>
      <c r="E68" s="3"/>
      <c r="F68" s="71">
        <v>1</v>
      </c>
      <c r="G68" s="133">
        <v>1.1000000000000001</v>
      </c>
      <c r="H68" s="41"/>
      <c r="I68" s="41"/>
      <c r="J68" s="41"/>
      <c r="K68" s="41"/>
    </row>
    <row r="69" spans="1:11" ht="25.15" customHeight="1" x14ac:dyDescent="0.2">
      <c r="A69" s="68"/>
      <c r="B69" s="4" t="s">
        <v>80</v>
      </c>
      <c r="C69" s="5">
        <v>1000</v>
      </c>
      <c r="D69" s="3"/>
      <c r="E69" s="3"/>
      <c r="F69" s="71">
        <v>1</v>
      </c>
      <c r="G69" s="133">
        <v>1.1000000000000001</v>
      </c>
      <c r="H69" s="41"/>
      <c r="I69" s="41"/>
      <c r="J69" s="41"/>
      <c r="K69" s="41"/>
    </row>
  </sheetData>
  <autoFilter ref="A3:K3" xr:uid="{00000000-0009-0000-0000-000026000000}"/>
  <mergeCells count="9">
    <mergeCell ref="H2:H3"/>
    <mergeCell ref="I2:I3"/>
    <mergeCell ref="J2:J3"/>
    <mergeCell ref="A2:A3"/>
    <mergeCell ref="B2:B3"/>
    <mergeCell ref="C2:E2"/>
    <mergeCell ref="F2:F3"/>
    <mergeCell ref="G2:G3"/>
    <mergeCell ref="K2:K3"/>
  </mergeCells>
  <pageMargins left="0.70866141732283472" right="0.35433070866141736" top="0.55118110236220474" bottom="0.55118110236220474" header="0.31496062992125984" footer="0.31496062992125984"/>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L87"/>
  <sheetViews>
    <sheetView tabSelected="1" topLeftCell="A18" zoomScale="85" zoomScaleNormal="85" workbookViewId="0">
      <selection activeCell="T10" sqref="T10"/>
    </sheetView>
  </sheetViews>
  <sheetFormatPr defaultRowHeight="14.25" x14ac:dyDescent="0.2"/>
  <cols>
    <col min="2" max="2" width="54.375" customWidth="1"/>
    <col min="3" max="5" width="10.625" hidden="1" customWidth="1"/>
    <col min="6" max="6" width="17.125" style="28" hidden="1" customWidth="1"/>
    <col min="7" max="7" width="17.125" style="134" customWidth="1"/>
    <col min="8" max="10" width="17.125" style="27" hidden="1" customWidth="1"/>
    <col min="11" max="11" width="12.25" style="28" hidden="1" customWidth="1"/>
  </cols>
  <sheetData>
    <row r="1" spans="1:11" ht="27" customHeight="1" x14ac:dyDescent="0.2">
      <c r="A1" s="100" t="s">
        <v>480</v>
      </c>
      <c r="F1" s="73"/>
      <c r="G1" s="141"/>
      <c r="H1" s="204"/>
      <c r="I1" s="204"/>
      <c r="J1" s="204"/>
      <c r="K1" s="105"/>
    </row>
    <row r="2" spans="1:11" ht="31.5" customHeight="1" x14ac:dyDescent="0.2">
      <c r="A2" s="393" t="s">
        <v>0</v>
      </c>
      <c r="B2" s="393" t="s">
        <v>1</v>
      </c>
      <c r="C2" s="349" t="s">
        <v>2846</v>
      </c>
      <c r="D2" s="349"/>
      <c r="E2" s="349"/>
      <c r="F2" s="349" t="s">
        <v>2839</v>
      </c>
      <c r="G2" s="351" t="s">
        <v>2843</v>
      </c>
      <c r="H2" s="349" t="s">
        <v>2851</v>
      </c>
      <c r="I2" s="349" t="s">
        <v>2840</v>
      </c>
      <c r="J2" s="350" t="s">
        <v>2841</v>
      </c>
      <c r="K2" s="349" t="s">
        <v>2850</v>
      </c>
    </row>
    <row r="3" spans="1:11" ht="31.5" customHeight="1" x14ac:dyDescent="0.2">
      <c r="A3" s="393"/>
      <c r="B3" s="393"/>
      <c r="C3" s="67" t="s">
        <v>3</v>
      </c>
      <c r="D3" s="67" t="s">
        <v>4</v>
      </c>
      <c r="E3" s="67" t="s">
        <v>5</v>
      </c>
      <c r="F3" s="349"/>
      <c r="G3" s="351"/>
      <c r="H3" s="349"/>
      <c r="I3" s="349"/>
      <c r="J3" s="350"/>
      <c r="K3" s="349"/>
    </row>
    <row r="4" spans="1:11" ht="24.6" customHeight="1" x14ac:dyDescent="0.2">
      <c r="A4" s="67">
        <v>1</v>
      </c>
      <c r="B4" s="2" t="s">
        <v>338</v>
      </c>
      <c r="C4" s="3"/>
      <c r="D4" s="3"/>
      <c r="E4" s="3"/>
      <c r="F4" s="36"/>
      <c r="G4" s="136"/>
      <c r="H4" s="36"/>
      <c r="I4" s="36"/>
      <c r="J4" s="36"/>
      <c r="K4" s="170"/>
    </row>
    <row r="5" spans="1:11" ht="24.6" customHeight="1" x14ac:dyDescent="0.2">
      <c r="A5" s="67"/>
      <c r="B5" s="4" t="s">
        <v>410</v>
      </c>
      <c r="C5" s="5">
        <v>11000</v>
      </c>
      <c r="D5" s="5">
        <v>5500</v>
      </c>
      <c r="E5" s="5">
        <v>2900</v>
      </c>
      <c r="F5" s="71">
        <v>1.3</v>
      </c>
      <c r="G5" s="133">
        <v>1.3</v>
      </c>
      <c r="H5" s="208"/>
      <c r="I5" s="208"/>
      <c r="J5" s="208"/>
      <c r="K5" s="35"/>
    </row>
    <row r="6" spans="1:11" ht="24.6" customHeight="1" x14ac:dyDescent="0.2">
      <c r="A6" s="67"/>
      <c r="B6" s="4" t="s">
        <v>411</v>
      </c>
      <c r="C6" s="5">
        <v>7000</v>
      </c>
      <c r="D6" s="5">
        <v>3500</v>
      </c>
      <c r="E6" s="5">
        <v>1800</v>
      </c>
      <c r="F6" s="71">
        <v>1.3</v>
      </c>
      <c r="G6" s="133">
        <v>1.3</v>
      </c>
      <c r="H6" s="36"/>
      <c r="I6" s="36"/>
      <c r="J6" s="36"/>
      <c r="K6" s="36"/>
    </row>
    <row r="7" spans="1:11" ht="24.6" customHeight="1" x14ac:dyDescent="0.2">
      <c r="A7" s="67">
        <v>2</v>
      </c>
      <c r="B7" s="2" t="s">
        <v>412</v>
      </c>
      <c r="C7" s="3"/>
      <c r="D7" s="3"/>
      <c r="E7" s="3"/>
      <c r="F7" s="71"/>
      <c r="G7" s="133"/>
      <c r="H7" s="208"/>
      <c r="I7" s="208"/>
      <c r="J7" s="208"/>
      <c r="K7" s="35"/>
    </row>
    <row r="8" spans="1:11" ht="24.6" customHeight="1" x14ac:dyDescent="0.2">
      <c r="A8" s="67"/>
      <c r="B8" s="4" t="s">
        <v>413</v>
      </c>
      <c r="C8" s="5">
        <v>15000</v>
      </c>
      <c r="D8" s="5">
        <v>6800</v>
      </c>
      <c r="E8" s="5">
        <v>3400</v>
      </c>
      <c r="F8" s="71">
        <v>1.3</v>
      </c>
      <c r="G8" s="133">
        <v>1.3</v>
      </c>
      <c r="H8" s="208"/>
      <c r="I8" s="208"/>
      <c r="J8" s="208"/>
      <c r="K8" s="35"/>
    </row>
    <row r="9" spans="1:11" ht="24.6" customHeight="1" x14ac:dyDescent="0.2">
      <c r="A9" s="67"/>
      <c r="B9" s="4" t="s">
        <v>414</v>
      </c>
      <c r="C9" s="5">
        <v>18000</v>
      </c>
      <c r="D9" s="5">
        <v>9000</v>
      </c>
      <c r="E9" s="5">
        <v>4900</v>
      </c>
      <c r="F9" s="71">
        <v>1.5</v>
      </c>
      <c r="G9" s="133">
        <v>1.5</v>
      </c>
      <c r="H9" s="36">
        <v>1.5</v>
      </c>
      <c r="I9" s="36"/>
      <c r="J9" s="36" t="s">
        <v>2905</v>
      </c>
      <c r="K9" s="36"/>
    </row>
    <row r="10" spans="1:11" ht="24.6" customHeight="1" x14ac:dyDescent="0.2">
      <c r="A10" s="67"/>
      <c r="B10" s="4" t="s">
        <v>415</v>
      </c>
      <c r="C10" s="5">
        <v>12000</v>
      </c>
      <c r="D10" s="5">
        <v>6000</v>
      </c>
      <c r="E10" s="5">
        <v>3100</v>
      </c>
      <c r="F10" s="71">
        <v>1.3</v>
      </c>
      <c r="G10" s="133">
        <v>1.3</v>
      </c>
      <c r="H10" s="208"/>
      <c r="I10" s="208"/>
      <c r="J10" s="208"/>
      <c r="K10" s="35"/>
    </row>
    <row r="11" spans="1:11" ht="24.6" customHeight="1" x14ac:dyDescent="0.2">
      <c r="A11" s="67"/>
      <c r="B11" s="4" t="s">
        <v>416</v>
      </c>
      <c r="C11" s="5">
        <v>8000</v>
      </c>
      <c r="D11" s="5">
        <v>4000</v>
      </c>
      <c r="E11" s="5">
        <v>2000</v>
      </c>
      <c r="F11" s="71">
        <v>1.3</v>
      </c>
      <c r="G11" s="133">
        <v>1.3</v>
      </c>
      <c r="H11" s="208"/>
      <c r="I11" s="208"/>
      <c r="J11" s="208"/>
      <c r="K11" s="35"/>
    </row>
    <row r="12" spans="1:11" ht="24.6" customHeight="1" x14ac:dyDescent="0.2">
      <c r="A12" s="67">
        <v>3</v>
      </c>
      <c r="B12" s="2" t="s">
        <v>417</v>
      </c>
      <c r="C12" s="3"/>
      <c r="D12" s="3"/>
      <c r="E12" s="3"/>
      <c r="F12" s="71"/>
      <c r="G12" s="133"/>
      <c r="H12" s="208"/>
      <c r="I12" s="208"/>
      <c r="J12" s="208"/>
      <c r="K12" s="35"/>
    </row>
    <row r="13" spans="1:11" ht="24.6" customHeight="1" x14ac:dyDescent="0.2">
      <c r="A13" s="67"/>
      <c r="B13" s="4" t="s">
        <v>418</v>
      </c>
      <c r="C13" s="5">
        <v>9000</v>
      </c>
      <c r="D13" s="5">
        <v>4500</v>
      </c>
      <c r="E13" s="5">
        <v>2300</v>
      </c>
      <c r="F13" s="71">
        <v>1.3</v>
      </c>
      <c r="G13" s="133">
        <v>1.3</v>
      </c>
      <c r="H13" s="208"/>
      <c r="I13" s="208"/>
      <c r="J13" s="208"/>
      <c r="K13" s="35"/>
    </row>
    <row r="14" spans="1:11" ht="24.6" customHeight="1" x14ac:dyDescent="0.2">
      <c r="A14" s="67">
        <v>4</v>
      </c>
      <c r="B14" s="2" t="s">
        <v>114</v>
      </c>
      <c r="C14" s="5">
        <v>8000</v>
      </c>
      <c r="D14" s="5">
        <v>4000</v>
      </c>
      <c r="E14" s="5">
        <v>2000</v>
      </c>
      <c r="F14" s="71">
        <v>1.3</v>
      </c>
      <c r="G14" s="133">
        <v>1.3</v>
      </c>
      <c r="H14" s="36"/>
      <c r="I14" s="36"/>
      <c r="J14" s="36"/>
      <c r="K14" s="36"/>
    </row>
    <row r="15" spans="1:11" ht="24.6" customHeight="1" x14ac:dyDescent="0.2">
      <c r="A15" s="67">
        <v>5</v>
      </c>
      <c r="B15" s="2" t="s">
        <v>29</v>
      </c>
      <c r="C15" s="3"/>
      <c r="D15" s="3"/>
      <c r="E15" s="3"/>
      <c r="F15" s="71"/>
      <c r="G15" s="133"/>
      <c r="H15" s="208"/>
      <c r="I15" s="208"/>
      <c r="J15" s="208"/>
      <c r="K15" s="35"/>
    </row>
    <row r="16" spans="1:11" ht="24.6" customHeight="1" x14ac:dyDescent="0.2">
      <c r="A16" s="18"/>
      <c r="B16" s="4" t="s">
        <v>419</v>
      </c>
      <c r="C16" s="5">
        <v>11000</v>
      </c>
      <c r="D16" s="5">
        <v>5500</v>
      </c>
      <c r="E16" s="5">
        <v>2800</v>
      </c>
      <c r="F16" s="71">
        <v>1.3</v>
      </c>
      <c r="G16" s="133">
        <v>1.3</v>
      </c>
      <c r="H16" s="208"/>
      <c r="I16" s="208"/>
      <c r="J16" s="208"/>
      <c r="K16" s="35"/>
    </row>
    <row r="17" spans="1:11" ht="24.6" customHeight="1" x14ac:dyDescent="0.2">
      <c r="A17" s="18"/>
      <c r="B17" s="4" t="s">
        <v>420</v>
      </c>
      <c r="C17" s="5">
        <v>9000</v>
      </c>
      <c r="D17" s="5">
        <v>4500</v>
      </c>
      <c r="E17" s="5">
        <v>2300</v>
      </c>
      <c r="F17" s="71">
        <v>1.3</v>
      </c>
      <c r="G17" s="133">
        <v>1.3</v>
      </c>
      <c r="H17" s="208"/>
      <c r="I17" s="208"/>
      <c r="J17" s="208"/>
      <c r="K17" s="35"/>
    </row>
    <row r="18" spans="1:11" ht="24.6" customHeight="1" x14ac:dyDescent="0.2">
      <c r="A18" s="67"/>
      <c r="B18" s="4" t="s">
        <v>421</v>
      </c>
      <c r="C18" s="5">
        <v>9000</v>
      </c>
      <c r="D18" s="5">
        <v>4600</v>
      </c>
      <c r="E18" s="5">
        <v>2300</v>
      </c>
      <c r="F18" s="71">
        <v>1.3</v>
      </c>
      <c r="G18" s="133">
        <v>1.3</v>
      </c>
      <c r="H18" s="208"/>
      <c r="I18" s="208"/>
      <c r="J18" s="208"/>
      <c r="K18" s="35"/>
    </row>
    <row r="19" spans="1:11" ht="39" customHeight="1" x14ac:dyDescent="0.2">
      <c r="A19" s="67"/>
      <c r="B19" s="4" t="s">
        <v>422</v>
      </c>
      <c r="C19" s="5">
        <v>11000</v>
      </c>
      <c r="D19" s="5">
        <v>5500</v>
      </c>
      <c r="E19" s="5">
        <v>2600</v>
      </c>
      <c r="F19" s="71">
        <v>1.5</v>
      </c>
      <c r="G19" s="133">
        <v>1.5</v>
      </c>
      <c r="H19" s="208">
        <v>1.5</v>
      </c>
      <c r="I19" s="208"/>
      <c r="J19" s="36" t="s">
        <v>2905</v>
      </c>
      <c r="K19" s="35"/>
    </row>
    <row r="20" spans="1:11" ht="24.6" customHeight="1" x14ac:dyDescent="0.2">
      <c r="A20" s="67"/>
      <c r="B20" s="4" t="s">
        <v>423</v>
      </c>
      <c r="C20" s="5">
        <v>9000</v>
      </c>
      <c r="D20" s="5">
        <v>4500</v>
      </c>
      <c r="E20" s="5">
        <v>2300</v>
      </c>
      <c r="F20" s="71">
        <v>1.3</v>
      </c>
      <c r="G20" s="133">
        <v>1.3</v>
      </c>
      <c r="H20" s="36"/>
      <c r="I20" s="36"/>
      <c r="J20" s="36"/>
      <c r="K20" s="36"/>
    </row>
    <row r="21" spans="1:11" ht="24.6" customHeight="1" x14ac:dyDescent="0.2">
      <c r="A21" s="67"/>
      <c r="B21" s="4" t="s">
        <v>424</v>
      </c>
      <c r="C21" s="5">
        <v>7000</v>
      </c>
      <c r="D21" s="5">
        <v>3600</v>
      </c>
      <c r="E21" s="5">
        <v>1800</v>
      </c>
      <c r="F21" s="71">
        <v>1.3</v>
      </c>
      <c r="G21" s="133">
        <v>1.3</v>
      </c>
      <c r="H21" s="208"/>
      <c r="I21" s="208"/>
      <c r="J21" s="208"/>
      <c r="K21" s="35"/>
    </row>
    <row r="22" spans="1:11" ht="24.6" customHeight="1" x14ac:dyDescent="0.2">
      <c r="A22" s="67"/>
      <c r="B22" s="4" t="s">
        <v>425</v>
      </c>
      <c r="C22" s="5">
        <v>10000</v>
      </c>
      <c r="D22" s="5">
        <v>5000</v>
      </c>
      <c r="E22" s="5">
        <v>2600</v>
      </c>
      <c r="F22" s="71">
        <v>1.3</v>
      </c>
      <c r="G22" s="133">
        <v>1.3</v>
      </c>
      <c r="H22" s="208"/>
      <c r="I22" s="208"/>
      <c r="J22" s="208"/>
      <c r="K22" s="35"/>
    </row>
    <row r="23" spans="1:11" ht="24.6" customHeight="1" x14ac:dyDescent="0.2">
      <c r="A23" s="67"/>
      <c r="B23" s="4" t="s">
        <v>426</v>
      </c>
      <c r="C23" s="5">
        <v>11000</v>
      </c>
      <c r="D23" s="5">
        <v>5500</v>
      </c>
      <c r="E23" s="5">
        <v>2800</v>
      </c>
      <c r="F23" s="71">
        <v>1.3</v>
      </c>
      <c r="G23" s="133">
        <v>1.3</v>
      </c>
      <c r="H23" s="208"/>
      <c r="I23" s="208"/>
      <c r="J23" s="208"/>
      <c r="K23" s="35"/>
    </row>
    <row r="24" spans="1:11" ht="24.6" customHeight="1" x14ac:dyDescent="0.2">
      <c r="A24" s="67"/>
      <c r="B24" s="4" t="s">
        <v>427</v>
      </c>
      <c r="C24" s="5">
        <v>5000</v>
      </c>
      <c r="D24" s="5">
        <v>2500</v>
      </c>
      <c r="E24" s="5">
        <v>1200</v>
      </c>
      <c r="F24" s="71">
        <v>1.3</v>
      </c>
      <c r="G24" s="133">
        <v>1.3</v>
      </c>
      <c r="H24" s="208"/>
      <c r="I24" s="208"/>
      <c r="J24" s="208"/>
      <c r="K24" s="35"/>
    </row>
    <row r="25" spans="1:11" ht="24.6" customHeight="1" x14ac:dyDescent="0.2">
      <c r="A25" s="67"/>
      <c r="B25" s="4" t="s">
        <v>428</v>
      </c>
      <c r="C25" s="5">
        <v>6000</v>
      </c>
      <c r="D25" s="5">
        <v>3000</v>
      </c>
      <c r="E25" s="5">
        <v>1500</v>
      </c>
      <c r="F25" s="71">
        <v>1.3</v>
      </c>
      <c r="G25" s="133">
        <v>1.3</v>
      </c>
      <c r="H25" s="36"/>
      <c r="I25" s="36"/>
      <c r="J25" s="36"/>
      <c r="K25" s="36"/>
    </row>
    <row r="26" spans="1:11" ht="24.6" customHeight="1" x14ac:dyDescent="0.2">
      <c r="A26" s="67"/>
      <c r="B26" s="4" t="s">
        <v>429</v>
      </c>
      <c r="C26" s="5">
        <v>7000</v>
      </c>
      <c r="D26" s="5">
        <v>3500</v>
      </c>
      <c r="E26" s="5">
        <v>1800</v>
      </c>
      <c r="F26" s="71">
        <v>1.3</v>
      </c>
      <c r="G26" s="133">
        <v>1.3</v>
      </c>
      <c r="H26" s="208"/>
      <c r="I26" s="208"/>
      <c r="J26" s="208"/>
      <c r="K26" s="35"/>
    </row>
    <row r="27" spans="1:11" ht="39" customHeight="1" x14ac:dyDescent="0.2">
      <c r="A27" s="67"/>
      <c r="B27" s="4" t="s">
        <v>430</v>
      </c>
      <c r="C27" s="5">
        <v>8000</v>
      </c>
      <c r="D27" s="5">
        <v>4000</v>
      </c>
      <c r="E27" s="5">
        <v>2000</v>
      </c>
      <c r="F27" s="71">
        <v>1.3</v>
      </c>
      <c r="G27" s="133">
        <v>1.3</v>
      </c>
      <c r="H27" s="208"/>
      <c r="I27" s="208"/>
      <c r="J27" s="208"/>
      <c r="K27" s="35"/>
    </row>
    <row r="28" spans="1:11" ht="39" customHeight="1" x14ac:dyDescent="0.2">
      <c r="A28" s="67"/>
      <c r="B28" s="4" t="s">
        <v>431</v>
      </c>
      <c r="C28" s="5">
        <v>6000</v>
      </c>
      <c r="D28" s="5">
        <v>3000</v>
      </c>
      <c r="E28" s="5">
        <v>2000</v>
      </c>
      <c r="F28" s="71">
        <v>1.3</v>
      </c>
      <c r="G28" s="133">
        <v>1.3</v>
      </c>
      <c r="H28" s="208"/>
      <c r="I28" s="208"/>
      <c r="J28" s="208"/>
      <c r="K28" s="35"/>
    </row>
    <row r="29" spans="1:11" ht="24.6" customHeight="1" x14ac:dyDescent="0.2">
      <c r="A29" s="67"/>
      <c r="B29" s="4" t="s">
        <v>432</v>
      </c>
      <c r="C29" s="5">
        <v>7000</v>
      </c>
      <c r="D29" s="5">
        <v>3500</v>
      </c>
      <c r="E29" s="5">
        <v>1800</v>
      </c>
      <c r="F29" s="71">
        <v>1.3</v>
      </c>
      <c r="G29" s="133">
        <v>1.3</v>
      </c>
      <c r="H29" s="208"/>
      <c r="I29" s="208"/>
      <c r="J29" s="208"/>
      <c r="K29" s="35"/>
    </row>
    <row r="30" spans="1:11" ht="39" customHeight="1" x14ac:dyDescent="0.2">
      <c r="A30" s="67"/>
      <c r="B30" s="4" t="s">
        <v>433</v>
      </c>
      <c r="C30" s="5">
        <v>6000</v>
      </c>
      <c r="D30" s="5">
        <v>3000</v>
      </c>
      <c r="E30" s="5">
        <v>1500</v>
      </c>
      <c r="F30" s="71">
        <v>1.3</v>
      </c>
      <c r="G30" s="133">
        <v>1.3</v>
      </c>
      <c r="H30" s="208"/>
      <c r="I30" s="208"/>
      <c r="J30" s="208"/>
      <c r="K30" s="35"/>
    </row>
    <row r="31" spans="1:11" ht="39" customHeight="1" x14ac:dyDescent="0.2">
      <c r="A31" s="67"/>
      <c r="B31" s="4" t="s">
        <v>434</v>
      </c>
      <c r="C31" s="5">
        <v>10000</v>
      </c>
      <c r="D31" s="5">
        <v>5100</v>
      </c>
      <c r="E31" s="5">
        <v>2600</v>
      </c>
      <c r="F31" s="71">
        <v>1.3</v>
      </c>
      <c r="G31" s="133">
        <v>1.3</v>
      </c>
      <c r="H31" s="208"/>
      <c r="I31" s="208"/>
      <c r="J31" s="208"/>
      <c r="K31" s="35"/>
    </row>
    <row r="32" spans="1:11" ht="39" customHeight="1" x14ac:dyDescent="0.2">
      <c r="A32" s="67"/>
      <c r="B32" s="4" t="s">
        <v>435</v>
      </c>
      <c r="C32" s="5">
        <v>10500</v>
      </c>
      <c r="D32" s="5">
        <v>5300</v>
      </c>
      <c r="E32" s="5">
        <v>2700</v>
      </c>
      <c r="F32" s="71">
        <v>1.3</v>
      </c>
      <c r="G32" s="133">
        <v>1.3</v>
      </c>
      <c r="H32" s="208"/>
      <c r="I32" s="208"/>
      <c r="J32" s="208"/>
      <c r="K32" s="35"/>
    </row>
    <row r="33" spans="1:11" ht="24.6" customHeight="1" x14ac:dyDescent="0.2">
      <c r="A33" s="67"/>
      <c r="B33" s="4" t="s">
        <v>436</v>
      </c>
      <c r="C33" s="5">
        <v>10500</v>
      </c>
      <c r="D33" s="5">
        <v>5300</v>
      </c>
      <c r="E33" s="5">
        <v>2700</v>
      </c>
      <c r="F33" s="71">
        <v>1.3</v>
      </c>
      <c r="G33" s="133">
        <v>1.3</v>
      </c>
      <c r="H33" s="208"/>
      <c r="I33" s="208"/>
      <c r="J33" s="208"/>
      <c r="K33" s="35"/>
    </row>
    <row r="34" spans="1:11" ht="24.6" customHeight="1" x14ac:dyDescent="0.2">
      <c r="A34" s="67"/>
      <c r="B34" s="4" t="s">
        <v>437</v>
      </c>
      <c r="C34" s="5">
        <v>6000</v>
      </c>
      <c r="D34" s="5">
        <v>3000</v>
      </c>
      <c r="E34" s="5">
        <v>1500</v>
      </c>
      <c r="F34" s="71">
        <v>1.3</v>
      </c>
      <c r="G34" s="133">
        <v>1.3</v>
      </c>
      <c r="H34" s="208"/>
      <c r="I34" s="208"/>
      <c r="J34" s="208"/>
      <c r="K34" s="35"/>
    </row>
    <row r="35" spans="1:11" ht="24.6" customHeight="1" x14ac:dyDescent="0.2">
      <c r="A35" s="67"/>
      <c r="B35" s="4" t="s">
        <v>438</v>
      </c>
      <c r="C35" s="5">
        <v>9000</v>
      </c>
      <c r="D35" s="5">
        <v>4600</v>
      </c>
      <c r="E35" s="5">
        <v>2300</v>
      </c>
      <c r="F35" s="71">
        <v>1.3</v>
      </c>
      <c r="G35" s="133">
        <v>1.3</v>
      </c>
      <c r="H35" s="208"/>
      <c r="I35" s="208"/>
      <c r="J35" s="208"/>
      <c r="K35" s="35"/>
    </row>
    <row r="36" spans="1:11" ht="24.6" customHeight="1" x14ac:dyDescent="0.2">
      <c r="A36" s="67">
        <v>6</v>
      </c>
      <c r="B36" s="2" t="s">
        <v>44</v>
      </c>
      <c r="C36" s="3"/>
      <c r="D36" s="3"/>
      <c r="E36" s="3"/>
      <c r="F36" s="71"/>
      <c r="G36" s="133"/>
      <c r="H36" s="208"/>
      <c r="I36" s="208"/>
      <c r="J36" s="208"/>
      <c r="K36" s="35"/>
    </row>
    <row r="37" spans="1:11" ht="39" customHeight="1" x14ac:dyDescent="0.2">
      <c r="A37" s="67"/>
      <c r="B37" s="4" t="s">
        <v>439</v>
      </c>
      <c r="C37" s="5">
        <v>9000</v>
      </c>
      <c r="D37" s="5">
        <v>4500</v>
      </c>
      <c r="E37" s="5">
        <v>2300</v>
      </c>
      <c r="F37" s="71">
        <v>1.3</v>
      </c>
      <c r="G37" s="133">
        <v>1.3</v>
      </c>
      <c r="H37" s="208"/>
      <c r="I37" s="208"/>
      <c r="J37" s="208"/>
      <c r="K37" s="35"/>
    </row>
    <row r="38" spans="1:11" ht="39" customHeight="1" x14ac:dyDescent="0.2">
      <c r="A38" s="67"/>
      <c r="B38" s="4" t="s">
        <v>440</v>
      </c>
      <c r="C38" s="5">
        <v>10000</v>
      </c>
      <c r="D38" s="5">
        <v>5000</v>
      </c>
      <c r="E38" s="5">
        <v>2600</v>
      </c>
      <c r="F38" s="71">
        <v>1.3</v>
      </c>
      <c r="G38" s="133">
        <v>1.3</v>
      </c>
      <c r="H38" s="208"/>
      <c r="I38" s="208"/>
      <c r="J38" s="208"/>
      <c r="K38" s="35"/>
    </row>
    <row r="39" spans="1:11" ht="39" customHeight="1" x14ac:dyDescent="0.2">
      <c r="A39" s="67"/>
      <c r="B39" s="4" t="s">
        <v>441</v>
      </c>
      <c r="C39" s="5">
        <v>6000</v>
      </c>
      <c r="D39" s="5">
        <v>3000</v>
      </c>
      <c r="E39" s="5">
        <v>1500</v>
      </c>
      <c r="F39" s="71">
        <v>1.3</v>
      </c>
      <c r="G39" s="133">
        <v>1.3</v>
      </c>
      <c r="H39" s="208"/>
      <c r="I39" s="208"/>
      <c r="J39" s="208"/>
      <c r="K39" s="35"/>
    </row>
    <row r="40" spans="1:11" ht="39" customHeight="1" x14ac:dyDescent="0.2">
      <c r="A40" s="67"/>
      <c r="B40" s="4" t="s">
        <v>442</v>
      </c>
      <c r="C40" s="5">
        <v>8000</v>
      </c>
      <c r="D40" s="5">
        <v>4000</v>
      </c>
      <c r="E40" s="5">
        <v>2000</v>
      </c>
      <c r="F40" s="71">
        <v>1.3</v>
      </c>
      <c r="G40" s="133">
        <v>1.3</v>
      </c>
      <c r="H40" s="287"/>
      <c r="I40" s="287"/>
      <c r="J40" s="287"/>
      <c r="K40" s="41"/>
    </row>
    <row r="41" spans="1:11" ht="24.6" customHeight="1" x14ac:dyDescent="0.2">
      <c r="A41" s="67"/>
      <c r="B41" s="4" t="s">
        <v>443</v>
      </c>
      <c r="C41" s="5">
        <v>7000</v>
      </c>
      <c r="D41" s="5">
        <v>3500</v>
      </c>
      <c r="E41" s="5">
        <v>1800</v>
      </c>
      <c r="F41" s="71">
        <v>1.3</v>
      </c>
      <c r="G41" s="133">
        <v>1.3</v>
      </c>
      <c r="H41" s="287"/>
      <c r="I41" s="287"/>
      <c r="J41" s="287"/>
      <c r="K41" s="41"/>
    </row>
    <row r="42" spans="1:11" ht="24.6" customHeight="1" x14ac:dyDescent="0.2">
      <c r="A42" s="67"/>
      <c r="B42" s="4" t="s">
        <v>444</v>
      </c>
      <c r="C42" s="5">
        <v>8000</v>
      </c>
      <c r="D42" s="5">
        <v>4000</v>
      </c>
      <c r="E42" s="5">
        <v>2000</v>
      </c>
      <c r="F42" s="71">
        <v>1.3</v>
      </c>
      <c r="G42" s="133">
        <v>1.3</v>
      </c>
      <c r="H42" s="287"/>
      <c r="I42" s="287"/>
      <c r="J42" s="287"/>
      <c r="K42" s="41"/>
    </row>
    <row r="43" spans="1:11" ht="39" customHeight="1" x14ac:dyDescent="0.2">
      <c r="A43" s="67"/>
      <c r="B43" s="4" t="s">
        <v>445</v>
      </c>
      <c r="C43" s="5">
        <v>8000</v>
      </c>
      <c r="D43" s="5">
        <v>4000</v>
      </c>
      <c r="E43" s="5">
        <v>2000</v>
      </c>
      <c r="F43" s="71">
        <v>1.3</v>
      </c>
      <c r="G43" s="133">
        <v>1.3</v>
      </c>
      <c r="H43" s="287"/>
      <c r="I43" s="287"/>
      <c r="J43" s="287"/>
      <c r="K43" s="41"/>
    </row>
    <row r="44" spans="1:11" ht="24.6" customHeight="1" x14ac:dyDescent="0.2">
      <c r="A44" s="67"/>
      <c r="B44" s="19" t="s">
        <v>446</v>
      </c>
      <c r="C44" s="3"/>
      <c r="D44" s="3"/>
      <c r="E44" s="3"/>
      <c r="F44" s="71"/>
      <c r="G44" s="133"/>
      <c r="H44" s="287"/>
      <c r="I44" s="287"/>
      <c r="J44" s="287"/>
      <c r="K44" s="41"/>
    </row>
    <row r="45" spans="1:11" ht="24.6" customHeight="1" x14ac:dyDescent="0.2">
      <c r="A45" s="67"/>
      <c r="B45" s="4" t="s">
        <v>447</v>
      </c>
      <c r="C45" s="5">
        <v>5000</v>
      </c>
      <c r="D45" s="5">
        <v>2500</v>
      </c>
      <c r="E45" s="5">
        <v>1200</v>
      </c>
      <c r="F45" s="71">
        <v>1.3</v>
      </c>
      <c r="G45" s="133">
        <v>1.3</v>
      </c>
      <c r="H45" s="287"/>
      <c r="I45" s="287"/>
      <c r="J45" s="287"/>
      <c r="K45" s="41"/>
    </row>
    <row r="46" spans="1:11" ht="24.6" customHeight="1" x14ac:dyDescent="0.2">
      <c r="A46" s="67"/>
      <c r="B46" s="4" t="s">
        <v>448</v>
      </c>
      <c r="C46" s="5">
        <v>5000</v>
      </c>
      <c r="D46" s="5">
        <v>2500</v>
      </c>
      <c r="E46" s="5">
        <v>1200</v>
      </c>
      <c r="F46" s="71">
        <v>1.3</v>
      </c>
      <c r="G46" s="133">
        <v>1.3</v>
      </c>
      <c r="H46" s="287"/>
      <c r="I46" s="287"/>
      <c r="J46" s="287"/>
      <c r="K46" s="41"/>
    </row>
    <row r="47" spans="1:11" ht="24.6" customHeight="1" x14ac:dyDescent="0.2">
      <c r="A47" s="67"/>
      <c r="B47" s="19" t="s">
        <v>449</v>
      </c>
      <c r="C47" s="3"/>
      <c r="D47" s="3"/>
      <c r="E47" s="3"/>
      <c r="F47" s="71"/>
      <c r="G47" s="133"/>
      <c r="H47" s="287"/>
      <c r="I47" s="287"/>
      <c r="J47" s="287"/>
      <c r="K47" s="41"/>
    </row>
    <row r="48" spans="1:11" ht="24.6" customHeight="1" x14ac:dyDescent="0.2">
      <c r="A48" s="67"/>
      <c r="B48" s="4" t="s">
        <v>450</v>
      </c>
      <c r="C48" s="5">
        <v>5000</v>
      </c>
      <c r="D48" s="5">
        <v>2500</v>
      </c>
      <c r="E48" s="5">
        <v>1200</v>
      </c>
      <c r="F48" s="71">
        <v>1.3</v>
      </c>
      <c r="G48" s="133">
        <v>1.3</v>
      </c>
      <c r="H48" s="287"/>
      <c r="I48" s="287"/>
      <c r="J48" s="287"/>
      <c r="K48" s="41"/>
    </row>
    <row r="49" spans="1:11" ht="24.6" customHeight="1" x14ac:dyDescent="0.2">
      <c r="A49" s="67"/>
      <c r="B49" s="4" t="s">
        <v>451</v>
      </c>
      <c r="C49" s="5">
        <v>5000</v>
      </c>
      <c r="D49" s="5">
        <v>2500</v>
      </c>
      <c r="E49" s="5">
        <v>1200</v>
      </c>
      <c r="F49" s="71">
        <v>1.3</v>
      </c>
      <c r="G49" s="133">
        <v>1.3</v>
      </c>
      <c r="H49" s="287"/>
      <c r="I49" s="287"/>
      <c r="J49" s="287"/>
      <c r="K49" s="41"/>
    </row>
    <row r="50" spans="1:11" ht="24.6" customHeight="1" x14ac:dyDescent="0.2">
      <c r="A50" s="67"/>
      <c r="B50" s="19" t="s">
        <v>452</v>
      </c>
      <c r="C50" s="3"/>
      <c r="D50" s="3"/>
      <c r="E50" s="3"/>
      <c r="F50" s="71"/>
      <c r="G50" s="133"/>
      <c r="H50" s="287"/>
      <c r="I50" s="287"/>
      <c r="J50" s="287"/>
      <c r="K50" s="41"/>
    </row>
    <row r="51" spans="1:11" ht="24.6" customHeight="1" x14ac:dyDescent="0.2">
      <c r="A51" s="67"/>
      <c r="B51" s="4" t="s">
        <v>453</v>
      </c>
      <c r="C51" s="5">
        <v>4500</v>
      </c>
      <c r="D51" s="5">
        <v>2200</v>
      </c>
      <c r="E51" s="5">
        <v>1200</v>
      </c>
      <c r="F51" s="71">
        <v>1.3</v>
      </c>
      <c r="G51" s="133">
        <v>1.3</v>
      </c>
      <c r="H51" s="287"/>
      <c r="I51" s="287"/>
      <c r="J51" s="287"/>
      <c r="K51" s="41"/>
    </row>
    <row r="52" spans="1:11" ht="24.6" customHeight="1" x14ac:dyDescent="0.2">
      <c r="A52" s="67"/>
      <c r="B52" s="19" t="s">
        <v>454</v>
      </c>
      <c r="C52" s="3"/>
      <c r="D52" s="3"/>
      <c r="E52" s="3"/>
      <c r="F52" s="71"/>
      <c r="G52" s="133"/>
      <c r="H52" s="287"/>
      <c r="I52" s="287"/>
      <c r="J52" s="287"/>
      <c r="K52" s="41"/>
    </row>
    <row r="53" spans="1:11" ht="24.6" customHeight="1" x14ac:dyDescent="0.2">
      <c r="A53" s="67"/>
      <c r="B53" s="4" t="s">
        <v>455</v>
      </c>
      <c r="C53" s="5">
        <v>9000</v>
      </c>
      <c r="D53" s="5">
        <v>4500</v>
      </c>
      <c r="E53" s="5">
        <v>2300</v>
      </c>
      <c r="F53" s="71">
        <v>1.3</v>
      </c>
      <c r="G53" s="133">
        <v>1.3</v>
      </c>
      <c r="H53" s="287"/>
      <c r="I53" s="287"/>
      <c r="J53" s="287"/>
      <c r="K53" s="41"/>
    </row>
    <row r="54" spans="1:11" ht="24.6" customHeight="1" x14ac:dyDescent="0.2">
      <c r="A54" s="67"/>
      <c r="B54" s="4" t="s">
        <v>456</v>
      </c>
      <c r="C54" s="5">
        <v>9000</v>
      </c>
      <c r="D54" s="5">
        <v>4500</v>
      </c>
      <c r="E54" s="5">
        <v>2300</v>
      </c>
      <c r="F54" s="71">
        <v>1.3</v>
      </c>
      <c r="G54" s="133">
        <v>1.3</v>
      </c>
      <c r="H54" s="287"/>
      <c r="I54" s="287"/>
      <c r="J54" s="287"/>
      <c r="K54" s="41"/>
    </row>
    <row r="55" spans="1:11" ht="24.6" customHeight="1" x14ac:dyDescent="0.2">
      <c r="A55" s="67"/>
      <c r="B55" s="4" t="s">
        <v>457</v>
      </c>
      <c r="C55" s="5">
        <v>9000</v>
      </c>
      <c r="D55" s="5">
        <v>4500</v>
      </c>
      <c r="E55" s="5">
        <v>2300</v>
      </c>
      <c r="F55" s="71">
        <v>1.3</v>
      </c>
      <c r="G55" s="133">
        <v>1.3</v>
      </c>
      <c r="H55" s="287"/>
      <c r="I55" s="287"/>
      <c r="J55" s="287"/>
      <c r="K55" s="41"/>
    </row>
    <row r="56" spans="1:11" ht="24.6" customHeight="1" x14ac:dyDescent="0.2">
      <c r="A56" s="67"/>
      <c r="B56" s="19" t="s">
        <v>458</v>
      </c>
      <c r="C56" s="3"/>
      <c r="D56" s="3"/>
      <c r="E56" s="3"/>
      <c r="F56" s="71"/>
      <c r="G56" s="133"/>
      <c r="H56" s="287"/>
      <c r="I56" s="287"/>
      <c r="J56" s="287"/>
      <c r="K56" s="41"/>
    </row>
    <row r="57" spans="1:11" ht="24.6" customHeight="1" x14ac:dyDescent="0.2">
      <c r="A57" s="67"/>
      <c r="B57" s="4" t="s">
        <v>459</v>
      </c>
      <c r="C57" s="5">
        <v>10000</v>
      </c>
      <c r="D57" s="5">
        <v>5100</v>
      </c>
      <c r="E57" s="5">
        <v>2600</v>
      </c>
      <c r="F57" s="71">
        <v>1.3</v>
      </c>
      <c r="G57" s="133">
        <v>1.3</v>
      </c>
      <c r="H57" s="287"/>
      <c r="I57" s="287"/>
      <c r="J57" s="287"/>
      <c r="K57" s="41"/>
    </row>
    <row r="58" spans="1:11" ht="24.6" customHeight="1" x14ac:dyDescent="0.2">
      <c r="A58" s="67"/>
      <c r="B58" s="19" t="s">
        <v>460</v>
      </c>
      <c r="C58" s="3"/>
      <c r="D58" s="3"/>
      <c r="E58" s="3"/>
      <c r="F58" s="71"/>
      <c r="G58" s="133"/>
      <c r="H58" s="287"/>
      <c r="I58" s="287"/>
      <c r="J58" s="287"/>
      <c r="K58" s="41"/>
    </row>
    <row r="59" spans="1:11" ht="39" customHeight="1" x14ac:dyDescent="0.2">
      <c r="A59" s="67"/>
      <c r="B59" s="4" t="s">
        <v>461</v>
      </c>
      <c r="C59" s="5">
        <v>9000</v>
      </c>
      <c r="D59" s="5">
        <v>4500</v>
      </c>
      <c r="E59" s="5">
        <v>2300</v>
      </c>
      <c r="F59" s="71">
        <v>1.3</v>
      </c>
      <c r="G59" s="133">
        <v>1.3</v>
      </c>
      <c r="H59" s="287"/>
      <c r="I59" s="287"/>
      <c r="J59" s="287"/>
      <c r="K59" s="41"/>
    </row>
    <row r="60" spans="1:11" ht="24.6" customHeight="1" x14ac:dyDescent="0.2">
      <c r="A60" s="67"/>
      <c r="B60" s="4" t="s">
        <v>462</v>
      </c>
      <c r="C60" s="5">
        <v>6000</v>
      </c>
      <c r="D60" s="5">
        <v>3000</v>
      </c>
      <c r="E60" s="5">
        <v>1500</v>
      </c>
      <c r="F60" s="71">
        <v>1.3</v>
      </c>
      <c r="G60" s="133">
        <v>1.3</v>
      </c>
      <c r="H60" s="287"/>
      <c r="I60" s="287"/>
      <c r="J60" s="287"/>
      <c r="K60" s="41"/>
    </row>
    <row r="61" spans="1:11" ht="24.6" customHeight="1" x14ac:dyDescent="0.2">
      <c r="A61" s="67"/>
      <c r="B61" s="4" t="s">
        <v>463</v>
      </c>
      <c r="C61" s="5">
        <v>6000</v>
      </c>
      <c r="D61" s="5">
        <v>3000</v>
      </c>
      <c r="E61" s="5">
        <v>1500</v>
      </c>
      <c r="F61" s="71">
        <v>1.3</v>
      </c>
      <c r="G61" s="133">
        <v>1.3</v>
      </c>
      <c r="H61" s="287"/>
      <c r="I61" s="287"/>
      <c r="J61" s="287"/>
      <c r="K61" s="41"/>
    </row>
    <row r="62" spans="1:11" ht="24.6" customHeight="1" x14ac:dyDescent="0.2">
      <c r="A62" s="67"/>
      <c r="B62" s="4" t="s">
        <v>464</v>
      </c>
      <c r="C62" s="5">
        <v>6000</v>
      </c>
      <c r="D62" s="5">
        <v>3000</v>
      </c>
      <c r="E62" s="5">
        <v>1500</v>
      </c>
      <c r="F62" s="71">
        <v>1.3</v>
      </c>
      <c r="G62" s="133">
        <v>1.3</v>
      </c>
      <c r="H62" s="287"/>
      <c r="I62" s="287"/>
      <c r="J62" s="287"/>
      <c r="K62" s="41"/>
    </row>
    <row r="63" spans="1:11" ht="39" customHeight="1" x14ac:dyDescent="0.2">
      <c r="A63" s="67"/>
      <c r="B63" s="4" t="s">
        <v>465</v>
      </c>
      <c r="C63" s="5">
        <v>6000</v>
      </c>
      <c r="D63" s="5">
        <v>3000</v>
      </c>
      <c r="E63" s="5">
        <v>1500</v>
      </c>
      <c r="F63" s="71">
        <v>1.3</v>
      </c>
      <c r="G63" s="133">
        <v>1.3</v>
      </c>
      <c r="H63" s="287"/>
      <c r="I63" s="287"/>
      <c r="J63" s="287"/>
      <c r="K63" s="41"/>
    </row>
    <row r="64" spans="1:11" ht="24.6" customHeight="1" x14ac:dyDescent="0.2">
      <c r="A64" s="67"/>
      <c r="B64" s="4" t="s">
        <v>466</v>
      </c>
      <c r="C64" s="5">
        <v>9000</v>
      </c>
      <c r="D64" s="5">
        <v>4500</v>
      </c>
      <c r="E64" s="5">
        <v>2300</v>
      </c>
      <c r="F64" s="71">
        <v>1.3</v>
      </c>
      <c r="G64" s="133">
        <v>1.3</v>
      </c>
      <c r="H64" s="287"/>
      <c r="I64" s="287"/>
      <c r="J64" s="287"/>
      <c r="K64" s="41"/>
    </row>
    <row r="65" spans="1:11" ht="24.6" customHeight="1" x14ac:dyDescent="0.2">
      <c r="A65" s="67"/>
      <c r="B65" s="4" t="s">
        <v>467</v>
      </c>
      <c r="C65" s="5">
        <v>10000</v>
      </c>
      <c r="D65" s="5">
        <v>5000</v>
      </c>
      <c r="E65" s="5">
        <v>2500</v>
      </c>
      <c r="F65" s="71">
        <v>1.3</v>
      </c>
      <c r="G65" s="133">
        <v>1.3</v>
      </c>
      <c r="H65" s="287"/>
      <c r="I65" s="287"/>
      <c r="J65" s="287"/>
      <c r="K65" s="41"/>
    </row>
    <row r="66" spans="1:11" ht="24.6" customHeight="1" x14ac:dyDescent="0.2">
      <c r="A66" s="67">
        <v>7</v>
      </c>
      <c r="B66" s="2" t="s">
        <v>468</v>
      </c>
      <c r="C66" s="3"/>
      <c r="D66" s="3"/>
      <c r="E66" s="3"/>
      <c r="F66" s="71"/>
      <c r="G66" s="133"/>
      <c r="H66" s="287"/>
      <c r="I66" s="287"/>
      <c r="J66" s="287"/>
      <c r="K66" s="41"/>
    </row>
    <row r="67" spans="1:11" ht="24.6" customHeight="1" x14ac:dyDescent="0.2">
      <c r="A67" s="67"/>
      <c r="B67" s="4" t="s">
        <v>59</v>
      </c>
      <c r="C67" s="5">
        <v>13000</v>
      </c>
      <c r="D67" s="3"/>
      <c r="E67" s="3"/>
      <c r="F67" s="71">
        <v>1</v>
      </c>
      <c r="G67" s="133">
        <v>1</v>
      </c>
      <c r="H67" s="287"/>
      <c r="I67" s="287"/>
      <c r="J67" s="287"/>
      <c r="K67" s="41"/>
    </row>
    <row r="68" spans="1:11" ht="24.6" customHeight="1" x14ac:dyDescent="0.2">
      <c r="A68" s="67"/>
      <c r="B68" s="4" t="s">
        <v>49</v>
      </c>
      <c r="C68" s="5">
        <v>16200</v>
      </c>
      <c r="D68" s="3"/>
      <c r="E68" s="3"/>
      <c r="F68" s="71">
        <v>1</v>
      </c>
      <c r="G68" s="133">
        <v>1</v>
      </c>
      <c r="H68" s="287"/>
      <c r="I68" s="287"/>
      <c r="J68" s="287"/>
      <c r="K68" s="41"/>
    </row>
    <row r="69" spans="1:11" ht="24.6" customHeight="1" x14ac:dyDescent="0.2">
      <c r="A69" s="67"/>
      <c r="B69" s="4" t="s">
        <v>61</v>
      </c>
      <c r="C69" s="5">
        <v>15100</v>
      </c>
      <c r="D69" s="3"/>
      <c r="E69" s="3"/>
      <c r="F69" s="71">
        <v>1</v>
      </c>
      <c r="G69" s="133">
        <v>1</v>
      </c>
      <c r="H69" s="287"/>
      <c r="I69" s="287"/>
      <c r="J69" s="287"/>
      <c r="K69" s="41"/>
    </row>
    <row r="70" spans="1:11" ht="24.6" customHeight="1" x14ac:dyDescent="0.2">
      <c r="A70" s="67"/>
      <c r="B70" s="4" t="s">
        <v>469</v>
      </c>
      <c r="C70" s="5">
        <v>13000</v>
      </c>
      <c r="D70" s="3"/>
      <c r="E70" s="3"/>
      <c r="F70" s="71">
        <v>1</v>
      </c>
      <c r="G70" s="133">
        <v>1</v>
      </c>
      <c r="H70" s="287"/>
      <c r="I70" s="287"/>
      <c r="J70" s="287"/>
      <c r="K70" s="41"/>
    </row>
    <row r="71" spans="1:11" ht="24.6" customHeight="1" x14ac:dyDescent="0.2">
      <c r="A71" s="67"/>
      <c r="B71" s="4" t="s">
        <v>470</v>
      </c>
      <c r="C71" s="5">
        <v>11000</v>
      </c>
      <c r="D71" s="3"/>
      <c r="E71" s="3"/>
      <c r="F71" s="71">
        <v>1</v>
      </c>
      <c r="G71" s="133">
        <v>1</v>
      </c>
      <c r="H71" s="287"/>
      <c r="I71" s="287"/>
      <c r="J71" s="287"/>
      <c r="K71" s="41"/>
    </row>
    <row r="72" spans="1:11" ht="24.6" customHeight="1" x14ac:dyDescent="0.2">
      <c r="A72" s="67"/>
      <c r="B72" s="4" t="s">
        <v>51</v>
      </c>
      <c r="C72" s="5">
        <v>13500</v>
      </c>
      <c r="D72" s="3"/>
      <c r="E72" s="3"/>
      <c r="F72" s="71">
        <v>1</v>
      </c>
      <c r="G72" s="133">
        <v>1</v>
      </c>
      <c r="H72" s="287"/>
      <c r="I72" s="287"/>
      <c r="J72" s="287"/>
      <c r="K72" s="41"/>
    </row>
    <row r="73" spans="1:11" ht="24.6" customHeight="1" x14ac:dyDescent="0.2">
      <c r="A73" s="67"/>
      <c r="B73" s="4" t="s">
        <v>471</v>
      </c>
      <c r="C73" s="5">
        <v>12000</v>
      </c>
      <c r="D73" s="3"/>
      <c r="E73" s="3"/>
      <c r="F73" s="71">
        <v>1</v>
      </c>
      <c r="G73" s="133">
        <v>1</v>
      </c>
      <c r="H73" s="287"/>
      <c r="I73" s="287"/>
      <c r="J73" s="287"/>
      <c r="K73" s="41"/>
    </row>
    <row r="74" spans="1:11" ht="24.6" customHeight="1" x14ac:dyDescent="0.2">
      <c r="A74" s="67">
        <v>8</v>
      </c>
      <c r="B74" s="2" t="s">
        <v>472</v>
      </c>
      <c r="C74" s="3"/>
      <c r="D74" s="3"/>
      <c r="E74" s="3"/>
      <c r="F74" s="71"/>
      <c r="G74" s="133"/>
      <c r="H74" s="287"/>
      <c r="I74" s="287"/>
      <c r="J74" s="287"/>
      <c r="K74" s="41"/>
    </row>
    <row r="75" spans="1:11" ht="24.6" customHeight="1" x14ac:dyDescent="0.2">
      <c r="A75" s="67"/>
      <c r="B75" s="4" t="s">
        <v>473</v>
      </c>
      <c r="C75" s="5">
        <v>10500</v>
      </c>
      <c r="D75" s="3"/>
      <c r="E75" s="3"/>
      <c r="F75" s="71">
        <v>1</v>
      </c>
      <c r="G75" s="133">
        <v>1</v>
      </c>
      <c r="H75" s="287"/>
      <c r="I75" s="287"/>
      <c r="J75" s="287"/>
      <c r="K75" s="41"/>
    </row>
    <row r="76" spans="1:11" ht="24.6" customHeight="1" x14ac:dyDescent="0.2">
      <c r="A76" s="68">
        <v>9</v>
      </c>
      <c r="B76" s="2" t="s">
        <v>474</v>
      </c>
      <c r="C76" s="3"/>
      <c r="D76" s="3"/>
      <c r="E76" s="3"/>
      <c r="F76" s="71"/>
      <c r="G76" s="133"/>
      <c r="H76" s="287"/>
      <c r="I76" s="287"/>
      <c r="J76" s="287"/>
      <c r="K76" s="41"/>
    </row>
    <row r="77" spans="1:11" ht="24.6" customHeight="1" x14ac:dyDescent="0.2">
      <c r="A77" s="6"/>
      <c r="B77" s="4" t="s">
        <v>475</v>
      </c>
      <c r="C77" s="5">
        <v>14000</v>
      </c>
      <c r="D77" s="3"/>
      <c r="E77" s="3"/>
      <c r="F77" s="71">
        <v>1</v>
      </c>
      <c r="G77" s="133">
        <v>1</v>
      </c>
      <c r="H77" s="287"/>
      <c r="I77" s="287"/>
      <c r="J77" s="287"/>
      <c r="K77" s="41"/>
    </row>
    <row r="78" spans="1:11" ht="24.6" customHeight="1" x14ac:dyDescent="0.2">
      <c r="A78" s="6"/>
      <c r="B78" s="4" t="s">
        <v>61</v>
      </c>
      <c r="C78" s="5">
        <v>9500</v>
      </c>
      <c r="D78" s="3"/>
      <c r="E78" s="3"/>
      <c r="F78" s="71">
        <v>1</v>
      </c>
      <c r="G78" s="133">
        <v>1</v>
      </c>
      <c r="H78" s="287"/>
      <c r="I78" s="287"/>
      <c r="J78" s="287"/>
      <c r="K78" s="41"/>
    </row>
    <row r="79" spans="1:11" ht="24.6" customHeight="1" x14ac:dyDescent="0.2">
      <c r="A79" s="67">
        <v>10</v>
      </c>
      <c r="B79" s="2" t="s">
        <v>476</v>
      </c>
      <c r="C79" s="5">
        <v>6000</v>
      </c>
      <c r="D79" s="5">
        <v>3000</v>
      </c>
      <c r="E79" s="5">
        <v>1500</v>
      </c>
      <c r="F79" s="71">
        <v>1</v>
      </c>
      <c r="G79" s="133">
        <v>1</v>
      </c>
      <c r="H79" s="287"/>
      <c r="I79" s="287"/>
      <c r="J79" s="287"/>
      <c r="K79" s="41"/>
    </row>
    <row r="80" spans="1:11" ht="24.6" customHeight="1" x14ac:dyDescent="0.2">
      <c r="A80" s="67">
        <v>11</v>
      </c>
      <c r="B80" s="2" t="s">
        <v>477</v>
      </c>
      <c r="C80" s="3"/>
      <c r="D80" s="3"/>
      <c r="E80" s="3"/>
      <c r="F80" s="71"/>
      <c r="G80" s="133"/>
      <c r="H80" s="287"/>
      <c r="I80" s="287"/>
      <c r="J80" s="287"/>
      <c r="K80" s="41"/>
    </row>
    <row r="81" spans="1:11" ht="24.6" customHeight="1" x14ac:dyDescent="0.2">
      <c r="A81" s="67"/>
      <c r="B81" s="4" t="s">
        <v>478</v>
      </c>
      <c r="C81" s="5">
        <v>13000</v>
      </c>
      <c r="D81" s="3"/>
      <c r="E81" s="3"/>
      <c r="F81" s="71">
        <v>1</v>
      </c>
      <c r="G81" s="133">
        <v>1</v>
      </c>
      <c r="H81" s="287"/>
      <c r="I81" s="287"/>
      <c r="J81" s="287"/>
      <c r="K81" s="41"/>
    </row>
    <row r="82" spans="1:11" ht="24.6" customHeight="1" x14ac:dyDescent="0.2">
      <c r="A82" s="67"/>
      <c r="B82" s="4" t="s">
        <v>479</v>
      </c>
      <c r="C82" s="5">
        <v>15500</v>
      </c>
      <c r="D82" s="3"/>
      <c r="E82" s="3"/>
      <c r="F82" s="71">
        <v>1</v>
      </c>
      <c r="G82" s="133">
        <v>1</v>
      </c>
      <c r="H82" s="287"/>
      <c r="I82" s="287"/>
      <c r="J82" s="287"/>
      <c r="K82" s="41"/>
    </row>
    <row r="83" spans="1:11" ht="24.6" customHeight="1" x14ac:dyDescent="0.2">
      <c r="A83" s="67"/>
      <c r="B83" s="4" t="s">
        <v>471</v>
      </c>
      <c r="C83" s="5">
        <v>10000</v>
      </c>
      <c r="D83" s="3"/>
      <c r="E83" s="3"/>
      <c r="F83" s="71">
        <v>1</v>
      </c>
      <c r="G83" s="133">
        <v>1</v>
      </c>
      <c r="H83" s="287"/>
      <c r="I83" s="287"/>
      <c r="J83" s="287"/>
      <c r="K83" s="41"/>
    </row>
    <row r="84" spans="1:11" ht="24.6" customHeight="1" x14ac:dyDescent="0.2">
      <c r="A84" s="67">
        <v>12</v>
      </c>
      <c r="B84" s="2" t="s">
        <v>77</v>
      </c>
      <c r="C84" s="3"/>
      <c r="D84" s="3"/>
      <c r="E84" s="3"/>
      <c r="F84" s="71"/>
      <c r="G84" s="133"/>
      <c r="H84" s="287"/>
      <c r="I84" s="287"/>
      <c r="J84" s="287"/>
      <c r="K84" s="41"/>
    </row>
    <row r="85" spans="1:11" ht="24.6" customHeight="1" x14ac:dyDescent="0.2">
      <c r="A85" s="67"/>
      <c r="B85" s="4" t="s">
        <v>78</v>
      </c>
      <c r="C85" s="5">
        <v>3000</v>
      </c>
      <c r="D85" s="3"/>
      <c r="E85" s="3"/>
      <c r="F85" s="71">
        <v>1.3</v>
      </c>
      <c r="G85" s="133">
        <v>1.3</v>
      </c>
      <c r="H85" s="287"/>
      <c r="I85" s="287"/>
      <c r="J85" s="287"/>
      <c r="K85" s="41"/>
    </row>
    <row r="86" spans="1:11" ht="24.6" customHeight="1" x14ac:dyDescent="0.2">
      <c r="A86" s="67"/>
      <c r="B86" s="4" t="s">
        <v>108</v>
      </c>
      <c r="C86" s="5">
        <v>2000</v>
      </c>
      <c r="D86" s="3"/>
      <c r="E86" s="3"/>
      <c r="F86" s="71">
        <v>1.3</v>
      </c>
      <c r="G86" s="133">
        <v>1.3</v>
      </c>
      <c r="H86" s="287"/>
      <c r="I86" s="287"/>
      <c r="J86" s="287"/>
      <c r="K86" s="41"/>
    </row>
    <row r="87" spans="1:11" ht="24.6" customHeight="1" x14ac:dyDescent="0.2">
      <c r="A87" s="67"/>
      <c r="B87" s="4" t="s">
        <v>80</v>
      </c>
      <c r="C87" s="5">
        <v>1000</v>
      </c>
      <c r="D87" s="3"/>
      <c r="E87" s="3"/>
      <c r="F87" s="71">
        <v>1.3</v>
      </c>
      <c r="G87" s="133">
        <v>1.3</v>
      </c>
      <c r="H87" s="287"/>
      <c r="I87" s="287"/>
      <c r="J87" s="287"/>
      <c r="K87" s="41"/>
    </row>
  </sheetData>
  <autoFilter ref="A3:K3" xr:uid="{00000000-0009-0000-0000-000028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L90"/>
  <sheetViews>
    <sheetView tabSelected="1" topLeftCell="A88" zoomScale="70" zoomScaleNormal="70" workbookViewId="0">
      <selection activeCell="T10" sqref="T10"/>
    </sheetView>
  </sheetViews>
  <sheetFormatPr defaultColWidth="8.875" defaultRowHeight="16.5" x14ac:dyDescent="0.25"/>
  <cols>
    <col min="1" max="1" width="8.875" style="8"/>
    <col min="2" max="2" width="59.875" style="8" customWidth="1"/>
    <col min="3" max="4" width="10.875" style="8" hidden="1" customWidth="1"/>
    <col min="5" max="5" width="11.375" style="8" hidden="1" customWidth="1"/>
    <col min="6" max="6" width="17.125" style="28" hidden="1" customWidth="1"/>
    <col min="7" max="7" width="17.125" style="134" customWidth="1"/>
    <col min="8" max="8" width="17.125" style="285" hidden="1" customWidth="1"/>
    <col min="9" max="9" width="17.125" style="278" hidden="1" customWidth="1"/>
    <col min="10" max="10" width="18.75" style="332" hidden="1" customWidth="1"/>
    <col min="11" max="11" width="12.25" style="278" hidden="1" customWidth="1"/>
    <col min="12" max="16384" width="8.875" style="8"/>
  </cols>
  <sheetData>
    <row r="1" spans="1:11" ht="27" customHeight="1" x14ac:dyDescent="0.2">
      <c r="A1" s="100" t="s">
        <v>333</v>
      </c>
      <c r="F1" s="73"/>
      <c r="G1" s="141"/>
      <c r="H1" s="299"/>
      <c r="I1" s="105"/>
      <c r="J1" s="171"/>
      <c r="K1" s="105"/>
    </row>
    <row r="2" spans="1:11" ht="32.1" customHeight="1" x14ac:dyDescent="0.2">
      <c r="A2" s="393" t="s">
        <v>0</v>
      </c>
      <c r="B2" s="393" t="s">
        <v>1</v>
      </c>
      <c r="C2" s="349" t="s">
        <v>2846</v>
      </c>
      <c r="D2" s="349"/>
      <c r="E2" s="349"/>
      <c r="F2" s="349" t="s">
        <v>2839</v>
      </c>
      <c r="G2" s="351" t="s">
        <v>2843</v>
      </c>
      <c r="H2" s="416" t="s">
        <v>2851</v>
      </c>
      <c r="I2" s="349" t="s">
        <v>2840</v>
      </c>
      <c r="J2" s="349" t="s">
        <v>2841</v>
      </c>
      <c r="K2" s="349" t="s">
        <v>2850</v>
      </c>
    </row>
    <row r="3" spans="1:11" ht="32.1" customHeight="1" x14ac:dyDescent="0.2">
      <c r="A3" s="393"/>
      <c r="B3" s="393"/>
      <c r="C3" s="67" t="s">
        <v>3</v>
      </c>
      <c r="D3" s="67" t="s">
        <v>4</v>
      </c>
      <c r="E3" s="67" t="s">
        <v>5</v>
      </c>
      <c r="F3" s="349"/>
      <c r="G3" s="351"/>
      <c r="H3" s="416"/>
      <c r="I3" s="349"/>
      <c r="J3" s="349"/>
      <c r="K3" s="349"/>
    </row>
    <row r="4" spans="1:11" ht="26.45" customHeight="1" x14ac:dyDescent="0.2">
      <c r="A4" s="67">
        <v>1</v>
      </c>
      <c r="B4" s="2" t="s">
        <v>82</v>
      </c>
      <c r="C4" s="3"/>
      <c r="D4" s="3"/>
      <c r="E4" s="3"/>
      <c r="F4" s="36"/>
      <c r="G4" s="136"/>
      <c r="H4" s="274"/>
      <c r="I4" s="34"/>
      <c r="J4" s="40"/>
      <c r="K4" s="172"/>
    </row>
    <row r="5" spans="1:11" ht="26.45" customHeight="1" x14ac:dyDescent="0.2">
      <c r="A5" s="67"/>
      <c r="B5" s="4" t="s">
        <v>334</v>
      </c>
      <c r="C5" s="5">
        <v>30000</v>
      </c>
      <c r="D5" s="5">
        <v>14400</v>
      </c>
      <c r="E5" s="5">
        <v>7200</v>
      </c>
      <c r="F5" s="71">
        <v>1</v>
      </c>
      <c r="G5" s="133">
        <v>1</v>
      </c>
      <c r="H5" s="274"/>
      <c r="I5" s="35"/>
      <c r="J5" s="35"/>
      <c r="K5" s="35"/>
    </row>
    <row r="6" spans="1:11" ht="26.45" customHeight="1" x14ac:dyDescent="0.2">
      <c r="A6" s="67"/>
      <c r="B6" s="4" t="s">
        <v>335</v>
      </c>
      <c r="C6" s="5">
        <v>28000</v>
      </c>
      <c r="D6" s="5">
        <v>15300</v>
      </c>
      <c r="E6" s="5">
        <v>6400</v>
      </c>
      <c r="F6" s="71">
        <v>1</v>
      </c>
      <c r="G6" s="133">
        <v>1</v>
      </c>
      <c r="H6" s="274"/>
      <c r="I6" s="34"/>
      <c r="J6" s="40"/>
      <c r="K6" s="34"/>
    </row>
    <row r="7" spans="1:11" ht="39" customHeight="1" x14ac:dyDescent="0.2">
      <c r="A7" s="67"/>
      <c r="B7" s="4" t="s">
        <v>336</v>
      </c>
      <c r="C7" s="5">
        <v>21000</v>
      </c>
      <c r="D7" s="5">
        <v>10500</v>
      </c>
      <c r="E7" s="5">
        <v>5300</v>
      </c>
      <c r="F7" s="71">
        <v>1</v>
      </c>
      <c r="G7" s="133">
        <v>1</v>
      </c>
      <c r="H7" s="274"/>
      <c r="I7" s="35"/>
      <c r="J7" s="35"/>
      <c r="K7" s="35"/>
    </row>
    <row r="8" spans="1:11" ht="39" customHeight="1" x14ac:dyDescent="0.2">
      <c r="A8" s="67"/>
      <c r="B8" s="4" t="s">
        <v>337</v>
      </c>
      <c r="C8" s="5">
        <v>15500</v>
      </c>
      <c r="D8" s="5">
        <v>7800</v>
      </c>
      <c r="E8" s="5">
        <v>4000</v>
      </c>
      <c r="F8" s="71">
        <v>1</v>
      </c>
      <c r="G8" s="133">
        <v>1</v>
      </c>
      <c r="H8" s="274"/>
      <c r="I8" s="35"/>
      <c r="J8" s="35"/>
      <c r="K8" s="35"/>
    </row>
    <row r="9" spans="1:11" ht="26.45" customHeight="1" x14ac:dyDescent="0.2">
      <c r="A9" s="67">
        <v>2</v>
      </c>
      <c r="B9" s="2" t="s">
        <v>338</v>
      </c>
      <c r="C9" s="3"/>
      <c r="D9" s="3"/>
      <c r="E9" s="3"/>
      <c r="F9" s="36"/>
      <c r="G9" s="136"/>
      <c r="H9" s="274"/>
      <c r="I9" s="34"/>
      <c r="J9" s="40"/>
      <c r="K9" s="34"/>
    </row>
    <row r="10" spans="1:11" ht="26.45" customHeight="1" x14ac:dyDescent="0.2">
      <c r="A10" s="67"/>
      <c r="B10" s="4" t="s">
        <v>339</v>
      </c>
      <c r="C10" s="5">
        <v>20000</v>
      </c>
      <c r="D10" s="5">
        <v>15000</v>
      </c>
      <c r="E10" s="5">
        <v>7500</v>
      </c>
      <c r="F10" s="71">
        <v>1</v>
      </c>
      <c r="G10" s="133">
        <v>1</v>
      </c>
      <c r="H10" s="274"/>
      <c r="I10" s="35"/>
      <c r="J10" s="35"/>
      <c r="K10" s="35"/>
    </row>
    <row r="11" spans="1:11" ht="26.45" customHeight="1" x14ac:dyDescent="0.2">
      <c r="A11" s="67"/>
      <c r="B11" s="4" t="s">
        <v>340</v>
      </c>
      <c r="C11" s="5">
        <v>16000</v>
      </c>
      <c r="D11" s="5">
        <v>8100</v>
      </c>
      <c r="E11" s="5">
        <v>4100</v>
      </c>
      <c r="F11" s="71">
        <v>1</v>
      </c>
      <c r="G11" s="133">
        <v>1</v>
      </c>
      <c r="H11" s="274"/>
      <c r="I11" s="35"/>
      <c r="J11" s="35"/>
      <c r="K11" s="35"/>
    </row>
    <row r="12" spans="1:11" ht="25.5" customHeight="1" x14ac:dyDescent="0.2">
      <c r="A12" s="67">
        <v>3</v>
      </c>
      <c r="B12" s="2" t="s">
        <v>173</v>
      </c>
      <c r="C12" s="3"/>
      <c r="D12" s="3"/>
      <c r="E12" s="3"/>
      <c r="F12" s="35"/>
      <c r="G12" s="133"/>
      <c r="H12" s="274"/>
      <c r="I12" s="35"/>
      <c r="J12" s="35"/>
      <c r="K12" s="35"/>
    </row>
    <row r="13" spans="1:11" ht="25.5" customHeight="1" x14ac:dyDescent="0.2">
      <c r="A13" s="67"/>
      <c r="B13" s="4" t="s">
        <v>341</v>
      </c>
      <c r="C13" s="5">
        <v>10000</v>
      </c>
      <c r="D13" s="5">
        <v>5000</v>
      </c>
      <c r="E13" s="5">
        <v>2500</v>
      </c>
      <c r="F13" s="71">
        <v>1</v>
      </c>
      <c r="G13" s="133">
        <v>1</v>
      </c>
      <c r="H13" s="274">
        <v>1.57</v>
      </c>
      <c r="I13" s="35"/>
      <c r="J13" s="331" t="s">
        <v>2922</v>
      </c>
      <c r="K13" s="35"/>
    </row>
    <row r="14" spans="1:11" ht="25.5" customHeight="1" x14ac:dyDescent="0.2">
      <c r="A14" s="67"/>
      <c r="B14" s="4" t="s">
        <v>342</v>
      </c>
      <c r="C14" s="5">
        <v>15700</v>
      </c>
      <c r="D14" s="5">
        <v>7900</v>
      </c>
      <c r="E14" s="5">
        <v>4000</v>
      </c>
      <c r="F14" s="71">
        <v>1</v>
      </c>
      <c r="G14" s="133">
        <v>1</v>
      </c>
      <c r="H14" s="274"/>
      <c r="I14" s="34"/>
      <c r="J14" s="40"/>
      <c r="K14" s="34"/>
    </row>
    <row r="15" spans="1:11" ht="26.45" customHeight="1" x14ac:dyDescent="0.2">
      <c r="A15" s="67"/>
      <c r="B15" s="4" t="s">
        <v>343</v>
      </c>
      <c r="C15" s="5">
        <v>8000</v>
      </c>
      <c r="D15" s="5">
        <v>4000</v>
      </c>
      <c r="E15" s="5">
        <v>2000</v>
      </c>
      <c r="F15" s="71">
        <v>1</v>
      </c>
      <c r="G15" s="133">
        <v>1</v>
      </c>
      <c r="H15" s="274"/>
      <c r="I15" s="35"/>
      <c r="J15" s="35"/>
      <c r="K15" s="35"/>
    </row>
    <row r="16" spans="1:11" ht="26.45" customHeight="1" x14ac:dyDescent="0.2">
      <c r="A16" s="67"/>
      <c r="B16" s="4" t="s">
        <v>344</v>
      </c>
      <c r="C16" s="5">
        <v>15000</v>
      </c>
      <c r="D16" s="5">
        <v>7500</v>
      </c>
      <c r="E16" s="5">
        <v>3800</v>
      </c>
      <c r="F16" s="71">
        <v>1</v>
      </c>
      <c r="G16" s="133">
        <v>1</v>
      </c>
      <c r="H16" s="274"/>
      <c r="I16" s="35"/>
      <c r="J16" s="35"/>
      <c r="K16" s="35"/>
    </row>
    <row r="17" spans="1:11" ht="26.45" customHeight="1" x14ac:dyDescent="0.2">
      <c r="A17" s="67"/>
      <c r="B17" s="4" t="s">
        <v>345</v>
      </c>
      <c r="C17" s="5">
        <v>13000</v>
      </c>
      <c r="D17" s="5">
        <v>6600</v>
      </c>
      <c r="E17" s="5">
        <v>3300</v>
      </c>
      <c r="F17" s="71">
        <v>1</v>
      </c>
      <c r="G17" s="133">
        <v>1</v>
      </c>
      <c r="H17" s="274"/>
      <c r="I17" s="35"/>
      <c r="J17" s="35"/>
      <c r="K17" s="35"/>
    </row>
    <row r="18" spans="1:11" ht="26.45" customHeight="1" x14ac:dyDescent="0.2">
      <c r="A18" s="67"/>
      <c r="B18" s="4" t="s">
        <v>346</v>
      </c>
      <c r="C18" s="5">
        <v>13000</v>
      </c>
      <c r="D18" s="5">
        <v>6500</v>
      </c>
      <c r="E18" s="5">
        <v>3300</v>
      </c>
      <c r="F18" s="71">
        <v>1</v>
      </c>
      <c r="G18" s="133">
        <v>1</v>
      </c>
      <c r="H18" s="274"/>
      <c r="I18" s="35"/>
      <c r="J18" s="35"/>
      <c r="K18" s="35"/>
    </row>
    <row r="19" spans="1:11" ht="26.45" customHeight="1" x14ac:dyDescent="0.2">
      <c r="A19" s="67"/>
      <c r="B19" s="4" t="s">
        <v>347</v>
      </c>
      <c r="C19" s="5">
        <v>10000</v>
      </c>
      <c r="D19" s="5">
        <v>5000</v>
      </c>
      <c r="E19" s="5">
        <v>2500</v>
      </c>
      <c r="F19" s="71">
        <v>1</v>
      </c>
      <c r="G19" s="133">
        <v>1</v>
      </c>
      <c r="H19" s="274"/>
      <c r="I19" s="35"/>
      <c r="J19" s="35"/>
      <c r="K19" s="35"/>
    </row>
    <row r="20" spans="1:11" ht="26.45" customHeight="1" x14ac:dyDescent="0.2">
      <c r="A20" s="67">
        <v>4</v>
      </c>
      <c r="B20" s="2" t="s">
        <v>348</v>
      </c>
      <c r="C20" s="3"/>
      <c r="D20" s="3"/>
      <c r="E20" s="3"/>
      <c r="F20" s="36"/>
      <c r="G20" s="136"/>
      <c r="H20" s="274"/>
      <c r="I20" s="34"/>
      <c r="J20" s="40"/>
      <c r="K20" s="34"/>
    </row>
    <row r="21" spans="1:11" ht="26.45" customHeight="1" x14ac:dyDescent="0.2">
      <c r="A21" s="67"/>
      <c r="B21" s="4" t="s">
        <v>349</v>
      </c>
      <c r="C21" s="5">
        <v>7000</v>
      </c>
      <c r="D21" s="5">
        <v>3500</v>
      </c>
      <c r="E21" s="5">
        <v>1800</v>
      </c>
      <c r="F21" s="71">
        <v>1</v>
      </c>
      <c r="G21" s="133">
        <v>1</v>
      </c>
      <c r="H21" s="274">
        <v>2.2599999999999998</v>
      </c>
      <c r="I21" s="35"/>
      <c r="J21" s="35" t="s">
        <v>2877</v>
      </c>
      <c r="K21" s="35"/>
    </row>
    <row r="22" spans="1:11" ht="26.45" customHeight="1" x14ac:dyDescent="0.2">
      <c r="A22" s="67"/>
      <c r="B22" s="4" t="s">
        <v>350</v>
      </c>
      <c r="C22" s="5">
        <v>9000</v>
      </c>
      <c r="D22" s="5">
        <v>4600</v>
      </c>
      <c r="E22" s="5">
        <v>2300</v>
      </c>
      <c r="F22" s="71">
        <v>1</v>
      </c>
      <c r="G22" s="133">
        <v>1</v>
      </c>
      <c r="H22" s="274"/>
      <c r="I22" s="35"/>
      <c r="J22" s="35"/>
      <c r="K22" s="35"/>
    </row>
    <row r="23" spans="1:11" ht="26.45" customHeight="1" x14ac:dyDescent="0.2">
      <c r="A23" s="67"/>
      <c r="B23" s="4" t="s">
        <v>351</v>
      </c>
      <c r="C23" s="5">
        <v>11000</v>
      </c>
      <c r="D23" s="5">
        <v>5500</v>
      </c>
      <c r="E23" s="5">
        <v>2750</v>
      </c>
      <c r="F23" s="71">
        <v>1</v>
      </c>
      <c r="G23" s="133">
        <v>1</v>
      </c>
      <c r="H23" s="274"/>
      <c r="I23" s="35"/>
      <c r="J23" s="35"/>
      <c r="K23" s="35"/>
    </row>
    <row r="24" spans="1:11" ht="26.45" customHeight="1" x14ac:dyDescent="0.2">
      <c r="A24" s="67"/>
      <c r="B24" s="4" t="s">
        <v>352</v>
      </c>
      <c r="C24" s="5">
        <v>17700</v>
      </c>
      <c r="D24" s="5">
        <v>8900</v>
      </c>
      <c r="E24" s="5">
        <v>4500</v>
      </c>
      <c r="F24" s="71">
        <v>1</v>
      </c>
      <c r="G24" s="133">
        <v>1</v>
      </c>
      <c r="H24" s="274"/>
      <c r="I24" s="35"/>
      <c r="J24" s="35"/>
      <c r="K24" s="35"/>
    </row>
    <row r="25" spans="1:11" ht="26.45" customHeight="1" x14ac:dyDescent="0.2">
      <c r="A25" s="67"/>
      <c r="B25" s="4" t="s">
        <v>353</v>
      </c>
      <c r="C25" s="5">
        <v>11700</v>
      </c>
      <c r="D25" s="5">
        <v>5900</v>
      </c>
      <c r="E25" s="5">
        <v>3000</v>
      </c>
      <c r="F25" s="71">
        <v>1</v>
      </c>
      <c r="G25" s="133">
        <v>1</v>
      </c>
      <c r="H25" s="274"/>
      <c r="I25" s="34"/>
      <c r="J25" s="40"/>
      <c r="K25" s="34"/>
    </row>
    <row r="26" spans="1:11" ht="42" customHeight="1" x14ac:dyDescent="0.2">
      <c r="A26" s="67"/>
      <c r="B26" s="4" t="s">
        <v>354</v>
      </c>
      <c r="C26" s="5">
        <v>25000</v>
      </c>
      <c r="D26" s="5">
        <v>12500</v>
      </c>
      <c r="E26" s="5">
        <v>6300</v>
      </c>
      <c r="F26" s="71">
        <v>1</v>
      </c>
      <c r="G26" s="133">
        <v>1</v>
      </c>
      <c r="H26" s="274">
        <v>1.89</v>
      </c>
      <c r="I26" s="35"/>
      <c r="J26" s="331" t="s">
        <v>2920</v>
      </c>
      <c r="K26" s="35"/>
    </row>
    <row r="27" spans="1:11" ht="26.45" customHeight="1" x14ac:dyDescent="0.2">
      <c r="A27" s="67">
        <v>5</v>
      </c>
      <c r="B27" s="2" t="s">
        <v>355</v>
      </c>
      <c r="C27" s="3"/>
      <c r="D27" s="3"/>
      <c r="E27" s="3"/>
      <c r="F27" s="35"/>
      <c r="G27" s="133"/>
      <c r="H27" s="274"/>
      <c r="I27" s="35"/>
      <c r="J27" s="35"/>
      <c r="K27" s="35"/>
    </row>
    <row r="28" spans="1:11" ht="26.45" customHeight="1" x14ac:dyDescent="0.2">
      <c r="A28" s="67"/>
      <c r="B28" s="4" t="s">
        <v>356</v>
      </c>
      <c r="C28" s="5">
        <v>21000</v>
      </c>
      <c r="D28" s="5">
        <v>10600</v>
      </c>
      <c r="E28" s="5">
        <v>5300</v>
      </c>
      <c r="F28" s="71">
        <v>1</v>
      </c>
      <c r="G28" s="133">
        <v>1</v>
      </c>
      <c r="H28" s="274"/>
      <c r="I28" s="35"/>
      <c r="J28" s="35"/>
      <c r="K28" s="35"/>
    </row>
    <row r="29" spans="1:11" ht="26.45" customHeight="1" x14ac:dyDescent="0.2">
      <c r="A29" s="67">
        <v>6</v>
      </c>
      <c r="B29" s="2" t="s">
        <v>357</v>
      </c>
      <c r="C29" s="5">
        <v>7500</v>
      </c>
      <c r="D29" s="5">
        <v>3750</v>
      </c>
      <c r="E29" s="5">
        <v>1875</v>
      </c>
      <c r="F29" s="71">
        <v>1</v>
      </c>
      <c r="G29" s="133">
        <v>1</v>
      </c>
      <c r="H29" s="274"/>
      <c r="I29" s="35"/>
      <c r="J29" s="35"/>
      <c r="K29" s="35"/>
    </row>
    <row r="30" spans="1:11" ht="26.45" customHeight="1" x14ac:dyDescent="0.2">
      <c r="A30" s="67">
        <v>7</v>
      </c>
      <c r="B30" s="2" t="s">
        <v>358</v>
      </c>
      <c r="C30" s="5">
        <v>5000</v>
      </c>
      <c r="D30" s="5">
        <v>2500</v>
      </c>
      <c r="E30" s="5">
        <v>1300</v>
      </c>
      <c r="F30" s="71">
        <v>1</v>
      </c>
      <c r="G30" s="133">
        <v>1</v>
      </c>
      <c r="H30" s="274"/>
      <c r="I30" s="35"/>
      <c r="J30" s="35"/>
      <c r="K30" s="35"/>
    </row>
    <row r="31" spans="1:11" ht="26.45" customHeight="1" x14ac:dyDescent="0.2">
      <c r="A31" s="67">
        <v>8</v>
      </c>
      <c r="B31" s="2" t="s">
        <v>359</v>
      </c>
      <c r="C31" s="5">
        <v>8000</v>
      </c>
      <c r="D31" s="5">
        <v>4000</v>
      </c>
      <c r="E31" s="5">
        <v>2000</v>
      </c>
      <c r="F31" s="71">
        <v>1</v>
      </c>
      <c r="G31" s="133">
        <v>1</v>
      </c>
      <c r="H31" s="274">
        <v>1.41</v>
      </c>
      <c r="I31" s="35"/>
      <c r="J31" s="331" t="s">
        <v>2877</v>
      </c>
      <c r="K31" s="35"/>
    </row>
    <row r="32" spans="1:11" ht="26.45" customHeight="1" x14ac:dyDescent="0.2">
      <c r="A32" s="67">
        <v>9</v>
      </c>
      <c r="B32" s="2" t="s">
        <v>171</v>
      </c>
      <c r="C32" s="3"/>
      <c r="D32" s="3"/>
      <c r="E32" s="3"/>
      <c r="F32" s="35"/>
      <c r="G32" s="133"/>
      <c r="H32" s="274"/>
      <c r="I32" s="35"/>
      <c r="J32" s="35"/>
      <c r="K32" s="35"/>
    </row>
    <row r="33" spans="1:11" ht="26.45" customHeight="1" x14ac:dyDescent="0.2">
      <c r="A33" s="67"/>
      <c r="B33" s="4" t="s">
        <v>360</v>
      </c>
      <c r="C33" s="5">
        <v>10000</v>
      </c>
      <c r="D33" s="5">
        <v>5100</v>
      </c>
      <c r="E33" s="5">
        <v>2600</v>
      </c>
      <c r="F33" s="71">
        <v>1</v>
      </c>
      <c r="G33" s="133">
        <v>1</v>
      </c>
      <c r="H33" s="274"/>
      <c r="I33" s="35"/>
      <c r="J33" s="35"/>
      <c r="K33" s="35"/>
    </row>
    <row r="34" spans="1:11" ht="26.45" customHeight="1" x14ac:dyDescent="0.2">
      <c r="A34" s="67"/>
      <c r="B34" s="4" t="s">
        <v>361</v>
      </c>
      <c r="C34" s="5">
        <v>8000</v>
      </c>
      <c r="D34" s="5">
        <v>4000</v>
      </c>
      <c r="E34" s="5">
        <v>2000</v>
      </c>
      <c r="F34" s="71">
        <v>1</v>
      </c>
      <c r="G34" s="133">
        <v>1</v>
      </c>
      <c r="H34" s="274"/>
      <c r="I34" s="35"/>
      <c r="J34" s="35"/>
      <c r="K34" s="35"/>
    </row>
    <row r="35" spans="1:11" ht="26.45" customHeight="1" x14ac:dyDescent="0.2">
      <c r="A35" s="67"/>
      <c r="B35" s="4" t="s">
        <v>362</v>
      </c>
      <c r="C35" s="5">
        <v>7300</v>
      </c>
      <c r="D35" s="5">
        <v>3700</v>
      </c>
      <c r="E35" s="5">
        <v>1900</v>
      </c>
      <c r="F35" s="71">
        <v>1</v>
      </c>
      <c r="G35" s="133">
        <v>1</v>
      </c>
      <c r="H35" s="274"/>
      <c r="I35" s="35"/>
      <c r="J35" s="35"/>
      <c r="K35" s="35"/>
    </row>
    <row r="36" spans="1:11" ht="28.5" customHeight="1" x14ac:dyDescent="0.2">
      <c r="A36" s="67">
        <v>10</v>
      </c>
      <c r="B36" s="2" t="s">
        <v>29</v>
      </c>
      <c r="C36" s="5">
        <v>5000</v>
      </c>
      <c r="D36" s="5">
        <v>2500</v>
      </c>
      <c r="E36" s="5">
        <v>1300</v>
      </c>
      <c r="F36" s="71">
        <v>1</v>
      </c>
      <c r="G36" s="133">
        <v>1</v>
      </c>
      <c r="H36" s="274"/>
      <c r="I36" s="35"/>
      <c r="J36" s="35"/>
      <c r="K36" s="35"/>
    </row>
    <row r="37" spans="1:11" ht="28.5" customHeight="1" x14ac:dyDescent="0.2">
      <c r="A37" s="67"/>
      <c r="B37" s="4" t="s">
        <v>363</v>
      </c>
      <c r="C37" s="5">
        <v>5000</v>
      </c>
      <c r="D37" s="5">
        <v>2500</v>
      </c>
      <c r="E37" s="5">
        <v>1250</v>
      </c>
      <c r="F37" s="71">
        <v>1</v>
      </c>
      <c r="G37" s="133">
        <v>1.5</v>
      </c>
      <c r="H37" s="274">
        <v>2</v>
      </c>
      <c r="I37" s="35"/>
      <c r="J37" s="35" t="s">
        <v>2923</v>
      </c>
      <c r="K37" s="35"/>
    </row>
    <row r="38" spans="1:11" ht="39" customHeight="1" x14ac:dyDescent="0.2">
      <c r="A38" s="67"/>
      <c r="B38" s="4" t="s">
        <v>364</v>
      </c>
      <c r="C38" s="5">
        <v>5500</v>
      </c>
      <c r="D38" s="5">
        <v>2750</v>
      </c>
      <c r="E38" s="5">
        <v>1375</v>
      </c>
      <c r="F38" s="71">
        <v>1</v>
      </c>
      <c r="G38" s="133">
        <v>1.3</v>
      </c>
      <c r="H38" s="274"/>
      <c r="I38" s="35"/>
      <c r="J38" s="35"/>
      <c r="K38" s="35"/>
    </row>
    <row r="39" spans="1:11" ht="39" customHeight="1" x14ac:dyDescent="0.2">
      <c r="A39" s="67"/>
      <c r="B39" s="4" t="s">
        <v>365</v>
      </c>
      <c r="C39" s="5">
        <v>5500</v>
      </c>
      <c r="D39" s="5">
        <v>2750</v>
      </c>
      <c r="E39" s="5">
        <v>1375</v>
      </c>
      <c r="F39" s="71">
        <v>1</v>
      </c>
      <c r="G39" s="133">
        <v>1.3</v>
      </c>
      <c r="H39" s="274"/>
      <c r="I39" s="35"/>
      <c r="J39" s="35"/>
      <c r="K39" s="35"/>
    </row>
    <row r="40" spans="1:11" ht="32.25" customHeight="1" x14ac:dyDescent="0.25">
      <c r="A40" s="67"/>
      <c r="B40" s="4" t="s">
        <v>366</v>
      </c>
      <c r="C40" s="5">
        <v>10000</v>
      </c>
      <c r="D40" s="5">
        <v>5000</v>
      </c>
      <c r="E40" s="5">
        <v>2500</v>
      </c>
      <c r="F40" s="71">
        <v>1</v>
      </c>
      <c r="G40" s="133">
        <v>1.2</v>
      </c>
      <c r="H40" s="284">
        <v>1.6</v>
      </c>
      <c r="I40" s="276"/>
      <c r="J40" s="199" t="s">
        <v>2924</v>
      </c>
      <c r="K40" s="276"/>
    </row>
    <row r="41" spans="1:11" ht="26.45" customHeight="1" x14ac:dyDescent="0.25">
      <c r="A41" s="67"/>
      <c r="B41" s="4" t="s">
        <v>367</v>
      </c>
      <c r="C41" s="5">
        <v>8000</v>
      </c>
      <c r="D41" s="5">
        <v>4000</v>
      </c>
      <c r="E41" s="5">
        <v>2000</v>
      </c>
      <c r="F41" s="71">
        <v>1</v>
      </c>
      <c r="G41" s="133">
        <v>1.2</v>
      </c>
      <c r="H41" s="284"/>
      <c r="I41" s="276"/>
      <c r="J41" s="199"/>
      <c r="K41" s="276"/>
    </row>
    <row r="42" spans="1:11" ht="39" customHeight="1" x14ac:dyDescent="0.25">
      <c r="A42" s="67"/>
      <c r="B42" s="4" t="s">
        <v>368</v>
      </c>
      <c r="C42" s="5">
        <v>6500</v>
      </c>
      <c r="D42" s="5">
        <v>3250</v>
      </c>
      <c r="E42" s="5">
        <v>1625</v>
      </c>
      <c r="F42" s="71">
        <v>1</v>
      </c>
      <c r="G42" s="133">
        <v>1.2</v>
      </c>
      <c r="H42" s="284"/>
      <c r="I42" s="276"/>
      <c r="J42" s="199"/>
      <c r="K42" s="276"/>
    </row>
    <row r="43" spans="1:11" ht="81" customHeight="1" x14ac:dyDescent="0.25">
      <c r="A43" s="67"/>
      <c r="B43" s="4" t="s">
        <v>369</v>
      </c>
      <c r="C43" s="5">
        <v>7000</v>
      </c>
      <c r="D43" s="5">
        <v>4000</v>
      </c>
      <c r="E43" s="5">
        <v>2000</v>
      </c>
      <c r="F43" s="71">
        <v>1</v>
      </c>
      <c r="G43" s="133">
        <v>1.2</v>
      </c>
      <c r="H43" s="284">
        <v>1.6</v>
      </c>
      <c r="I43" s="276"/>
      <c r="J43" s="199" t="s">
        <v>2921</v>
      </c>
      <c r="K43" s="276"/>
    </row>
    <row r="44" spans="1:11" ht="26.45" customHeight="1" x14ac:dyDescent="0.25">
      <c r="A44" s="67"/>
      <c r="B44" s="4" t="s">
        <v>370</v>
      </c>
      <c r="C44" s="5">
        <v>7000</v>
      </c>
      <c r="D44" s="5">
        <v>3500</v>
      </c>
      <c r="E44" s="5">
        <v>1750</v>
      </c>
      <c r="F44" s="71">
        <v>1</v>
      </c>
      <c r="G44" s="133">
        <v>1</v>
      </c>
      <c r="H44" s="284"/>
      <c r="I44" s="276"/>
      <c r="J44" s="199"/>
      <c r="K44" s="276"/>
    </row>
    <row r="45" spans="1:11" ht="39.6" customHeight="1" x14ac:dyDescent="0.25">
      <c r="A45" s="67"/>
      <c r="B45" s="4" t="s">
        <v>371</v>
      </c>
      <c r="C45" s="5">
        <v>7000</v>
      </c>
      <c r="D45" s="5">
        <v>4000</v>
      </c>
      <c r="E45" s="5">
        <v>2000</v>
      </c>
      <c r="F45" s="71">
        <v>1</v>
      </c>
      <c r="G45" s="133">
        <v>1</v>
      </c>
      <c r="H45" s="284"/>
      <c r="I45" s="276"/>
      <c r="J45" s="199"/>
      <c r="K45" s="276"/>
    </row>
    <row r="46" spans="1:11" ht="39.6" customHeight="1" x14ac:dyDescent="0.25">
      <c r="A46" s="67"/>
      <c r="B46" s="4" t="s">
        <v>372</v>
      </c>
      <c r="C46" s="5">
        <v>7000</v>
      </c>
      <c r="D46" s="5">
        <v>4000</v>
      </c>
      <c r="E46" s="5">
        <v>2000</v>
      </c>
      <c r="F46" s="71">
        <v>1</v>
      </c>
      <c r="G46" s="133">
        <v>1</v>
      </c>
      <c r="H46" s="284"/>
      <c r="I46" s="276"/>
      <c r="J46" s="199"/>
      <c r="K46" s="276"/>
    </row>
    <row r="47" spans="1:11" ht="26.45" customHeight="1" x14ac:dyDescent="0.25">
      <c r="A47" s="67"/>
      <c r="B47" s="4" t="s">
        <v>373</v>
      </c>
      <c r="C47" s="5">
        <v>8000</v>
      </c>
      <c r="D47" s="5">
        <v>4000</v>
      </c>
      <c r="E47" s="5">
        <v>2100</v>
      </c>
      <c r="F47" s="71">
        <v>1</v>
      </c>
      <c r="G47" s="133">
        <v>1</v>
      </c>
      <c r="H47" s="284"/>
      <c r="I47" s="276"/>
      <c r="J47" s="199"/>
      <c r="K47" s="276"/>
    </row>
    <row r="48" spans="1:11" ht="39" customHeight="1" x14ac:dyDescent="0.25">
      <c r="A48" s="67"/>
      <c r="B48" s="4" t="s">
        <v>374</v>
      </c>
      <c r="C48" s="5">
        <v>5000</v>
      </c>
      <c r="D48" s="5">
        <v>2500</v>
      </c>
      <c r="E48" s="5">
        <v>1300</v>
      </c>
      <c r="F48" s="71">
        <v>1</v>
      </c>
      <c r="G48" s="133">
        <v>1</v>
      </c>
      <c r="H48" s="284"/>
      <c r="I48" s="276"/>
      <c r="J48" s="199"/>
      <c r="K48" s="276"/>
    </row>
    <row r="49" spans="1:11" ht="26.45" customHeight="1" x14ac:dyDescent="0.25">
      <c r="A49" s="67"/>
      <c r="B49" s="4" t="s">
        <v>375</v>
      </c>
      <c r="C49" s="5">
        <v>6000</v>
      </c>
      <c r="D49" s="5">
        <v>3000</v>
      </c>
      <c r="E49" s="5">
        <v>1500</v>
      </c>
      <c r="F49" s="71">
        <v>1</v>
      </c>
      <c r="G49" s="133">
        <v>1</v>
      </c>
      <c r="H49" s="284"/>
      <c r="I49" s="276"/>
      <c r="J49" s="199"/>
      <c r="K49" s="276"/>
    </row>
    <row r="50" spans="1:11" ht="26.45" customHeight="1" x14ac:dyDescent="0.25">
      <c r="A50" s="67"/>
      <c r="B50" s="4" t="s">
        <v>376</v>
      </c>
      <c r="C50" s="5">
        <v>6000</v>
      </c>
      <c r="D50" s="5">
        <v>3000</v>
      </c>
      <c r="E50" s="5">
        <v>1500</v>
      </c>
      <c r="F50" s="71">
        <v>1</v>
      </c>
      <c r="G50" s="133">
        <v>1</v>
      </c>
      <c r="H50" s="284"/>
      <c r="I50" s="276"/>
      <c r="J50" s="199"/>
      <c r="K50" s="276"/>
    </row>
    <row r="51" spans="1:11" ht="26.45" customHeight="1" x14ac:dyDescent="0.25">
      <c r="A51" s="67"/>
      <c r="B51" s="4" t="s">
        <v>377</v>
      </c>
      <c r="C51" s="5">
        <v>6000</v>
      </c>
      <c r="D51" s="5">
        <v>3000</v>
      </c>
      <c r="E51" s="5">
        <v>1500</v>
      </c>
      <c r="F51" s="71">
        <v>1</v>
      </c>
      <c r="G51" s="133">
        <v>1</v>
      </c>
      <c r="H51" s="284"/>
      <c r="I51" s="276"/>
      <c r="J51" s="199"/>
      <c r="K51" s="276"/>
    </row>
    <row r="52" spans="1:11" ht="26.45" customHeight="1" x14ac:dyDescent="0.25">
      <c r="A52" s="67"/>
      <c r="B52" s="4" t="s">
        <v>378</v>
      </c>
      <c r="C52" s="5">
        <v>5500</v>
      </c>
      <c r="D52" s="5">
        <v>2750</v>
      </c>
      <c r="E52" s="5">
        <v>1375</v>
      </c>
      <c r="F52" s="71">
        <v>1</v>
      </c>
      <c r="G52" s="133">
        <v>1</v>
      </c>
      <c r="H52" s="284"/>
      <c r="I52" s="276"/>
      <c r="J52" s="199"/>
      <c r="K52" s="276"/>
    </row>
    <row r="53" spans="1:11" ht="26.45" customHeight="1" x14ac:dyDescent="0.25">
      <c r="A53" s="67"/>
      <c r="B53" s="4" t="s">
        <v>379</v>
      </c>
      <c r="C53" s="5">
        <v>6200</v>
      </c>
      <c r="D53" s="5">
        <v>3100</v>
      </c>
      <c r="E53" s="5">
        <v>1700</v>
      </c>
      <c r="F53" s="71">
        <v>1</v>
      </c>
      <c r="G53" s="133">
        <v>1</v>
      </c>
      <c r="H53" s="284"/>
      <c r="I53" s="276"/>
      <c r="J53" s="199"/>
      <c r="K53" s="276"/>
    </row>
    <row r="54" spans="1:11" ht="26.45" customHeight="1" x14ac:dyDescent="0.25">
      <c r="A54" s="67"/>
      <c r="B54" s="4" t="s">
        <v>380</v>
      </c>
      <c r="C54" s="5">
        <v>5000</v>
      </c>
      <c r="D54" s="5">
        <v>2500</v>
      </c>
      <c r="E54" s="5">
        <v>1300</v>
      </c>
      <c r="F54" s="71">
        <v>1</v>
      </c>
      <c r="G54" s="133">
        <v>1</v>
      </c>
      <c r="H54" s="284">
        <v>2.19</v>
      </c>
      <c r="I54" s="276"/>
      <c r="J54" s="199" t="s">
        <v>2877</v>
      </c>
      <c r="K54" s="276"/>
    </row>
    <row r="55" spans="1:11" ht="26.45" customHeight="1" x14ac:dyDescent="0.25">
      <c r="A55" s="67"/>
      <c r="B55" s="4" t="s">
        <v>381</v>
      </c>
      <c r="C55" s="5">
        <v>4300</v>
      </c>
      <c r="D55" s="5">
        <v>1900</v>
      </c>
      <c r="E55" s="5">
        <v>1000</v>
      </c>
      <c r="F55" s="71">
        <v>1</v>
      </c>
      <c r="G55" s="133">
        <v>1</v>
      </c>
      <c r="H55" s="284"/>
      <c r="I55" s="276"/>
      <c r="J55" s="199"/>
      <c r="K55" s="276"/>
    </row>
    <row r="56" spans="1:11" ht="26.45" customHeight="1" x14ac:dyDescent="0.25">
      <c r="A56" s="67"/>
      <c r="B56" s="4" t="s">
        <v>382</v>
      </c>
      <c r="C56" s="5">
        <v>5000</v>
      </c>
      <c r="D56" s="5">
        <v>2500</v>
      </c>
      <c r="E56" s="5">
        <v>1300</v>
      </c>
      <c r="F56" s="71">
        <v>1</v>
      </c>
      <c r="G56" s="133">
        <v>1</v>
      </c>
      <c r="H56" s="284"/>
      <c r="I56" s="276"/>
      <c r="J56" s="199"/>
      <c r="K56" s="276"/>
    </row>
    <row r="57" spans="1:11" ht="26.45" customHeight="1" x14ac:dyDescent="0.25">
      <c r="A57" s="67"/>
      <c r="B57" s="4" t="s">
        <v>383</v>
      </c>
      <c r="C57" s="5">
        <v>5000</v>
      </c>
      <c r="D57" s="5">
        <v>2500</v>
      </c>
      <c r="E57" s="5">
        <v>1300</v>
      </c>
      <c r="F57" s="71">
        <v>1</v>
      </c>
      <c r="G57" s="133">
        <v>1</v>
      </c>
      <c r="H57" s="284">
        <v>1.36</v>
      </c>
      <c r="I57" s="276"/>
      <c r="J57" s="199" t="s">
        <v>2877</v>
      </c>
      <c r="K57" s="276"/>
    </row>
    <row r="58" spans="1:11" ht="26.45" customHeight="1" x14ac:dyDescent="0.25">
      <c r="A58" s="67"/>
      <c r="B58" s="4" t="s">
        <v>384</v>
      </c>
      <c r="C58" s="5">
        <v>4300</v>
      </c>
      <c r="D58" s="5">
        <v>2200</v>
      </c>
      <c r="E58" s="5">
        <v>1100</v>
      </c>
      <c r="F58" s="71">
        <v>1</v>
      </c>
      <c r="G58" s="133">
        <v>1</v>
      </c>
      <c r="H58" s="284"/>
      <c r="I58" s="276"/>
      <c r="J58" s="199"/>
      <c r="K58" s="276"/>
    </row>
    <row r="59" spans="1:11" ht="26.45" customHeight="1" x14ac:dyDescent="0.25">
      <c r="A59" s="67"/>
      <c r="B59" s="4" t="s">
        <v>385</v>
      </c>
      <c r="C59" s="5">
        <v>5000</v>
      </c>
      <c r="D59" s="5">
        <v>2500</v>
      </c>
      <c r="E59" s="5">
        <v>1300</v>
      </c>
      <c r="F59" s="71">
        <v>1</v>
      </c>
      <c r="G59" s="133">
        <v>1</v>
      </c>
      <c r="H59" s="284"/>
      <c r="I59" s="276"/>
      <c r="J59" s="199"/>
      <c r="K59" s="276"/>
    </row>
    <row r="60" spans="1:11" ht="26.45" customHeight="1" x14ac:dyDescent="0.25">
      <c r="A60" s="67"/>
      <c r="B60" s="4" t="s">
        <v>386</v>
      </c>
      <c r="C60" s="5">
        <v>5000</v>
      </c>
      <c r="D60" s="5">
        <v>2500</v>
      </c>
      <c r="E60" s="5">
        <v>1300</v>
      </c>
      <c r="F60" s="71">
        <v>1</v>
      </c>
      <c r="G60" s="133">
        <v>1</v>
      </c>
      <c r="H60" s="284"/>
      <c r="I60" s="276"/>
      <c r="J60" s="199"/>
      <c r="K60" s="276"/>
    </row>
    <row r="61" spans="1:11" ht="26.45" customHeight="1" x14ac:dyDescent="0.25">
      <c r="A61" s="67">
        <v>11</v>
      </c>
      <c r="B61" s="2" t="s">
        <v>387</v>
      </c>
      <c r="C61" s="5">
        <v>4000</v>
      </c>
      <c r="D61" s="5">
        <v>2000</v>
      </c>
      <c r="E61" s="5">
        <v>1000</v>
      </c>
      <c r="F61" s="71">
        <v>1</v>
      </c>
      <c r="G61" s="133">
        <v>1</v>
      </c>
      <c r="H61" s="284"/>
      <c r="I61" s="276"/>
      <c r="J61" s="199"/>
      <c r="K61" s="276"/>
    </row>
    <row r="62" spans="1:11" ht="26.45" customHeight="1" x14ac:dyDescent="0.25">
      <c r="A62" s="67">
        <v>12</v>
      </c>
      <c r="B62" s="2" t="s">
        <v>388</v>
      </c>
      <c r="C62" s="3"/>
      <c r="D62" s="3"/>
      <c r="E62" s="3"/>
      <c r="F62" s="41"/>
      <c r="G62" s="145"/>
      <c r="H62" s="284"/>
      <c r="I62" s="276"/>
      <c r="J62" s="199"/>
      <c r="K62" s="276"/>
    </row>
    <row r="63" spans="1:11" ht="26.45" customHeight="1" x14ac:dyDescent="0.25">
      <c r="A63" s="67"/>
      <c r="B63" s="4" t="s">
        <v>389</v>
      </c>
      <c r="C63" s="5">
        <v>3500</v>
      </c>
      <c r="D63" s="5">
        <v>1800</v>
      </c>
      <c r="E63" s="5">
        <v>1000</v>
      </c>
      <c r="F63" s="71">
        <v>1</v>
      </c>
      <c r="G63" s="133">
        <v>1</v>
      </c>
      <c r="H63" s="284"/>
      <c r="I63" s="276"/>
      <c r="J63" s="199"/>
      <c r="K63" s="276"/>
    </row>
    <row r="64" spans="1:11" ht="39" customHeight="1" x14ac:dyDescent="0.25">
      <c r="A64" s="67"/>
      <c r="B64" s="4" t="s">
        <v>390</v>
      </c>
      <c r="C64" s="5">
        <v>5000</v>
      </c>
      <c r="D64" s="5">
        <v>2500</v>
      </c>
      <c r="E64" s="5">
        <v>1200</v>
      </c>
      <c r="F64" s="71">
        <v>1</v>
      </c>
      <c r="G64" s="133">
        <v>1</v>
      </c>
      <c r="H64" s="284"/>
      <c r="I64" s="276"/>
      <c r="J64" s="199"/>
      <c r="K64" s="276"/>
    </row>
    <row r="65" spans="1:11" ht="61.9" customHeight="1" x14ac:dyDescent="0.25">
      <c r="A65" s="67"/>
      <c r="B65" s="4" t="s">
        <v>391</v>
      </c>
      <c r="C65" s="5">
        <v>3500</v>
      </c>
      <c r="D65" s="5">
        <v>1800</v>
      </c>
      <c r="E65" s="5">
        <v>1000</v>
      </c>
      <c r="F65" s="71">
        <v>1</v>
      </c>
      <c r="G65" s="133">
        <v>1</v>
      </c>
      <c r="H65" s="284"/>
      <c r="I65" s="276"/>
      <c r="J65" s="199"/>
      <c r="K65" s="276"/>
    </row>
    <row r="66" spans="1:11" ht="26.45" customHeight="1" x14ac:dyDescent="0.25">
      <c r="A66" s="67"/>
      <c r="B66" s="4" t="s">
        <v>392</v>
      </c>
      <c r="C66" s="5">
        <v>4000</v>
      </c>
      <c r="D66" s="5">
        <v>2000</v>
      </c>
      <c r="E66" s="5">
        <v>1000</v>
      </c>
      <c r="F66" s="71">
        <v>1</v>
      </c>
      <c r="G66" s="133">
        <v>1</v>
      </c>
      <c r="H66" s="284"/>
      <c r="I66" s="276"/>
      <c r="J66" s="199"/>
      <c r="K66" s="276"/>
    </row>
    <row r="67" spans="1:11" ht="41.45" customHeight="1" x14ac:dyDescent="0.25">
      <c r="A67" s="67"/>
      <c r="B67" s="4" t="s">
        <v>393</v>
      </c>
      <c r="C67" s="5">
        <v>5000</v>
      </c>
      <c r="D67" s="5">
        <v>2500</v>
      </c>
      <c r="E67" s="5">
        <v>1250</v>
      </c>
      <c r="F67" s="71">
        <v>1</v>
      </c>
      <c r="G67" s="133">
        <v>1</v>
      </c>
      <c r="H67" s="284"/>
      <c r="I67" s="276"/>
      <c r="J67" s="199"/>
      <c r="K67" s="276"/>
    </row>
    <row r="68" spans="1:11" ht="77.45" customHeight="1" x14ac:dyDescent="0.25">
      <c r="A68" s="67"/>
      <c r="B68" s="4" t="s">
        <v>394</v>
      </c>
      <c r="C68" s="5">
        <v>4000</v>
      </c>
      <c r="D68" s="5">
        <v>2000</v>
      </c>
      <c r="E68" s="5">
        <v>1000</v>
      </c>
      <c r="F68" s="71">
        <v>1</v>
      </c>
      <c r="G68" s="133">
        <v>1</v>
      </c>
      <c r="H68" s="284"/>
      <c r="I68" s="276"/>
      <c r="J68" s="199"/>
      <c r="K68" s="276"/>
    </row>
    <row r="69" spans="1:11" ht="26.45" customHeight="1" x14ac:dyDescent="0.25">
      <c r="A69" s="67">
        <v>13</v>
      </c>
      <c r="B69" s="2" t="s">
        <v>395</v>
      </c>
      <c r="C69" s="5">
        <v>8500</v>
      </c>
      <c r="D69" s="5">
        <v>4300</v>
      </c>
      <c r="E69" s="5">
        <v>2200</v>
      </c>
      <c r="F69" s="71">
        <v>1</v>
      </c>
      <c r="G69" s="133">
        <v>1</v>
      </c>
      <c r="H69" s="284"/>
      <c r="I69" s="276"/>
      <c r="J69" s="199"/>
      <c r="K69" s="276"/>
    </row>
    <row r="70" spans="1:11" ht="39" customHeight="1" x14ac:dyDescent="0.25">
      <c r="A70" s="67">
        <v>14</v>
      </c>
      <c r="B70" s="2" t="s">
        <v>396</v>
      </c>
      <c r="C70" s="5">
        <v>16000</v>
      </c>
      <c r="D70" s="3"/>
      <c r="E70" s="3"/>
      <c r="F70" s="71">
        <v>1</v>
      </c>
      <c r="G70" s="133">
        <v>1</v>
      </c>
      <c r="H70" s="284"/>
      <c r="I70" s="276"/>
      <c r="J70" s="199"/>
      <c r="K70" s="276"/>
    </row>
    <row r="71" spans="1:11" ht="39" customHeight="1" x14ac:dyDescent="0.25">
      <c r="A71" s="67">
        <v>15</v>
      </c>
      <c r="B71" s="2" t="s">
        <v>397</v>
      </c>
      <c r="C71" s="5">
        <v>11000</v>
      </c>
      <c r="D71" s="3"/>
      <c r="E71" s="3"/>
      <c r="F71" s="71">
        <v>1</v>
      </c>
      <c r="G71" s="133">
        <v>1</v>
      </c>
      <c r="H71" s="284"/>
      <c r="I71" s="276"/>
      <c r="J71" s="199"/>
      <c r="K71" s="276"/>
    </row>
    <row r="72" spans="1:11" ht="26.45" customHeight="1" x14ac:dyDescent="0.25">
      <c r="A72" s="67">
        <v>16</v>
      </c>
      <c r="B72" s="2" t="s">
        <v>398</v>
      </c>
      <c r="C72" s="5">
        <v>13000</v>
      </c>
      <c r="D72" s="3"/>
      <c r="E72" s="3"/>
      <c r="F72" s="71">
        <v>1</v>
      </c>
      <c r="G72" s="133">
        <v>1</v>
      </c>
      <c r="H72" s="284"/>
      <c r="I72" s="276"/>
      <c r="J72" s="199"/>
      <c r="K72" s="276"/>
    </row>
    <row r="73" spans="1:11" ht="26.45" customHeight="1" x14ac:dyDescent="0.25">
      <c r="A73" s="67">
        <v>17</v>
      </c>
      <c r="B73" s="2" t="s">
        <v>399</v>
      </c>
      <c r="C73" s="5">
        <v>8000</v>
      </c>
      <c r="D73" s="3"/>
      <c r="E73" s="3"/>
      <c r="F73" s="71">
        <v>1</v>
      </c>
      <c r="G73" s="133">
        <v>1</v>
      </c>
      <c r="H73" s="284"/>
      <c r="I73" s="276"/>
      <c r="J73" s="199"/>
      <c r="K73" s="276"/>
    </row>
    <row r="74" spans="1:11" ht="26.45" customHeight="1" x14ac:dyDescent="0.25">
      <c r="A74" s="67">
        <v>18</v>
      </c>
      <c r="B74" s="2" t="s">
        <v>400</v>
      </c>
      <c r="C74" s="3"/>
      <c r="D74" s="3"/>
      <c r="E74" s="3"/>
      <c r="F74" s="41"/>
      <c r="G74" s="145"/>
      <c r="H74" s="284"/>
      <c r="I74" s="276"/>
      <c r="J74" s="199"/>
      <c r="K74" s="276"/>
    </row>
    <row r="75" spans="1:11" ht="26.45" customHeight="1" x14ac:dyDescent="0.25">
      <c r="A75" s="67"/>
      <c r="B75" s="4" t="s">
        <v>401</v>
      </c>
      <c r="C75" s="5">
        <v>15000</v>
      </c>
      <c r="D75" s="3"/>
      <c r="E75" s="3"/>
      <c r="F75" s="71">
        <v>1</v>
      </c>
      <c r="G75" s="133">
        <v>1</v>
      </c>
      <c r="H75" s="284"/>
      <c r="I75" s="276"/>
      <c r="J75" s="199"/>
      <c r="K75" s="276"/>
    </row>
    <row r="76" spans="1:11" ht="26.45" customHeight="1" x14ac:dyDescent="0.25">
      <c r="A76" s="67"/>
      <c r="B76" s="4" t="s">
        <v>402</v>
      </c>
      <c r="C76" s="5">
        <v>13000</v>
      </c>
      <c r="D76" s="3"/>
      <c r="E76" s="3"/>
      <c r="F76" s="71">
        <v>1</v>
      </c>
      <c r="G76" s="133">
        <v>1</v>
      </c>
      <c r="H76" s="284"/>
      <c r="I76" s="276"/>
      <c r="J76" s="199"/>
      <c r="K76" s="276"/>
    </row>
    <row r="77" spans="1:11" ht="26.45" customHeight="1" x14ac:dyDescent="0.25">
      <c r="A77" s="67"/>
      <c r="B77" s="4" t="s">
        <v>403</v>
      </c>
      <c r="C77" s="5">
        <v>12000</v>
      </c>
      <c r="D77" s="3"/>
      <c r="E77" s="3"/>
      <c r="F77" s="71">
        <v>1</v>
      </c>
      <c r="G77" s="133">
        <v>1</v>
      </c>
      <c r="H77" s="284"/>
      <c r="I77" s="276"/>
      <c r="J77" s="199"/>
      <c r="K77" s="276"/>
    </row>
    <row r="78" spans="1:11" ht="26.45" customHeight="1" x14ac:dyDescent="0.25">
      <c r="A78" s="67">
        <v>19</v>
      </c>
      <c r="B78" s="2" t="s">
        <v>404</v>
      </c>
      <c r="C78" s="3"/>
      <c r="D78" s="3"/>
      <c r="E78" s="3"/>
      <c r="F78" s="41"/>
      <c r="G78" s="145"/>
      <c r="H78" s="284"/>
      <c r="I78" s="276"/>
      <c r="J78" s="199"/>
      <c r="K78" s="276"/>
    </row>
    <row r="79" spans="1:11" ht="26.45" customHeight="1" x14ac:dyDescent="0.25">
      <c r="A79" s="67"/>
      <c r="B79" s="4" t="s">
        <v>56</v>
      </c>
      <c r="C79" s="5">
        <v>15000</v>
      </c>
      <c r="D79" s="3"/>
      <c r="E79" s="3"/>
      <c r="F79" s="71">
        <v>1</v>
      </c>
      <c r="G79" s="133">
        <v>1</v>
      </c>
      <c r="H79" s="284"/>
      <c r="I79" s="276"/>
      <c r="J79" s="199"/>
      <c r="K79" s="276"/>
    </row>
    <row r="80" spans="1:11" ht="26.45" customHeight="1" x14ac:dyDescent="0.25">
      <c r="A80" s="67"/>
      <c r="B80" s="4" t="s">
        <v>405</v>
      </c>
      <c r="C80" s="5">
        <v>14000</v>
      </c>
      <c r="D80" s="3"/>
      <c r="E80" s="3"/>
      <c r="F80" s="71">
        <v>1</v>
      </c>
      <c r="G80" s="133">
        <v>1</v>
      </c>
      <c r="H80" s="284"/>
      <c r="I80" s="276"/>
      <c r="J80" s="199"/>
      <c r="K80" s="276"/>
    </row>
    <row r="81" spans="1:11" ht="26.45" customHeight="1" x14ac:dyDescent="0.25">
      <c r="A81" s="67"/>
      <c r="B81" s="4" t="s">
        <v>406</v>
      </c>
      <c r="C81" s="5">
        <v>13000</v>
      </c>
      <c r="D81" s="3"/>
      <c r="E81" s="3"/>
      <c r="F81" s="71">
        <v>1</v>
      </c>
      <c r="G81" s="133">
        <v>1</v>
      </c>
      <c r="H81" s="284"/>
      <c r="I81" s="276"/>
      <c r="J81" s="199"/>
      <c r="K81" s="276"/>
    </row>
    <row r="82" spans="1:11" ht="26.45" customHeight="1" x14ac:dyDescent="0.25">
      <c r="A82" s="67"/>
      <c r="B82" s="4" t="s">
        <v>403</v>
      </c>
      <c r="C82" s="5">
        <v>12000</v>
      </c>
      <c r="D82" s="3"/>
      <c r="E82" s="3"/>
      <c r="F82" s="71">
        <v>1</v>
      </c>
      <c r="G82" s="133">
        <v>1</v>
      </c>
      <c r="H82" s="284"/>
      <c r="I82" s="276"/>
      <c r="J82" s="199"/>
      <c r="K82" s="276"/>
    </row>
    <row r="83" spans="1:11" ht="26.45" customHeight="1" x14ac:dyDescent="0.25">
      <c r="A83" s="67">
        <v>20</v>
      </c>
      <c r="B83" s="2" t="s">
        <v>407</v>
      </c>
      <c r="C83" s="3"/>
      <c r="D83" s="3"/>
      <c r="E83" s="3"/>
      <c r="F83" s="41"/>
      <c r="G83" s="145"/>
      <c r="H83" s="284"/>
      <c r="I83" s="276"/>
      <c r="J83" s="199"/>
      <c r="K83" s="276"/>
    </row>
    <row r="84" spans="1:11" ht="26.45" customHeight="1" x14ac:dyDescent="0.25">
      <c r="A84" s="67"/>
      <c r="B84" s="6" t="s">
        <v>408</v>
      </c>
      <c r="C84" s="5">
        <v>8000</v>
      </c>
      <c r="D84" s="3"/>
      <c r="E84" s="3"/>
      <c r="F84" s="71">
        <v>1</v>
      </c>
      <c r="G84" s="133">
        <v>1</v>
      </c>
      <c r="H84" s="284"/>
      <c r="I84" s="276"/>
      <c r="J84" s="199"/>
      <c r="K84" s="276"/>
    </row>
    <row r="85" spans="1:11" ht="26.45" customHeight="1" x14ac:dyDescent="0.25">
      <c r="A85" s="67"/>
      <c r="B85" s="6" t="s">
        <v>406</v>
      </c>
      <c r="C85" s="5">
        <v>7000</v>
      </c>
      <c r="D85" s="3"/>
      <c r="E85" s="3"/>
      <c r="F85" s="71">
        <v>1</v>
      </c>
      <c r="G85" s="133">
        <v>1</v>
      </c>
      <c r="H85" s="284"/>
      <c r="I85" s="276"/>
      <c r="J85" s="199"/>
      <c r="K85" s="276"/>
    </row>
    <row r="86" spans="1:11" ht="39" customHeight="1" x14ac:dyDescent="0.25">
      <c r="A86" s="67">
        <v>21</v>
      </c>
      <c r="B86" s="2" t="s">
        <v>409</v>
      </c>
      <c r="C86" s="5">
        <v>8000</v>
      </c>
      <c r="D86" s="3"/>
      <c r="E86" s="3"/>
      <c r="F86" s="71">
        <v>1</v>
      </c>
      <c r="G86" s="133">
        <v>1</v>
      </c>
      <c r="H86" s="284"/>
      <c r="I86" s="276"/>
      <c r="J86" s="199"/>
      <c r="K86" s="276"/>
    </row>
    <row r="87" spans="1:11" ht="26.45" customHeight="1" x14ac:dyDescent="0.25">
      <c r="A87" s="67">
        <v>22</v>
      </c>
      <c r="B87" s="2" t="s">
        <v>77</v>
      </c>
      <c r="C87" s="3"/>
      <c r="D87" s="3"/>
      <c r="E87" s="3"/>
      <c r="F87" s="41"/>
      <c r="G87" s="145"/>
      <c r="H87" s="284"/>
      <c r="I87" s="276"/>
      <c r="J87" s="199"/>
      <c r="K87" s="276"/>
    </row>
    <row r="88" spans="1:11" ht="29.25" customHeight="1" x14ac:dyDescent="0.25">
      <c r="A88" s="67"/>
      <c r="B88" s="6" t="s">
        <v>78</v>
      </c>
      <c r="C88" s="5">
        <v>3000</v>
      </c>
      <c r="D88" s="3"/>
      <c r="E88" s="3"/>
      <c r="F88" s="71">
        <v>1</v>
      </c>
      <c r="G88" s="133">
        <v>1.3</v>
      </c>
      <c r="H88" s="284">
        <v>3</v>
      </c>
      <c r="I88" s="276"/>
      <c r="J88" s="333" t="s">
        <v>2925</v>
      </c>
      <c r="K88" s="276"/>
    </row>
    <row r="89" spans="1:11" ht="29.25" customHeight="1" x14ac:dyDescent="0.25">
      <c r="A89" s="67"/>
      <c r="B89" s="6" t="s">
        <v>108</v>
      </c>
      <c r="C89" s="5">
        <v>2000</v>
      </c>
      <c r="D89" s="3"/>
      <c r="E89" s="3"/>
      <c r="F89" s="71">
        <v>1</v>
      </c>
      <c r="G89" s="133">
        <v>1.3</v>
      </c>
      <c r="H89" s="284">
        <v>3</v>
      </c>
      <c r="I89" s="276"/>
      <c r="J89" s="333" t="s">
        <v>2924</v>
      </c>
      <c r="K89" s="276"/>
    </row>
    <row r="90" spans="1:11" ht="29.25" customHeight="1" x14ac:dyDescent="0.25">
      <c r="A90" s="67"/>
      <c r="B90" s="6" t="s">
        <v>80</v>
      </c>
      <c r="C90" s="5">
        <v>1000</v>
      </c>
      <c r="D90" s="3"/>
      <c r="E90" s="3"/>
      <c r="F90" s="71">
        <v>1</v>
      </c>
      <c r="G90" s="133">
        <v>1.3</v>
      </c>
      <c r="H90" s="284"/>
      <c r="I90" s="276"/>
      <c r="J90" s="199"/>
      <c r="K90" s="276"/>
    </row>
  </sheetData>
  <autoFilter ref="A3:K3" xr:uid="{00000000-0009-0000-0000-000029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scale="98"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B050"/>
    <pageSetUpPr fitToPage="1"/>
  </sheetPr>
  <dimension ref="A1:L33"/>
  <sheetViews>
    <sheetView tabSelected="1" topLeftCell="A16" zoomScale="70" zoomScaleNormal="70" workbookViewId="0">
      <selection activeCell="T10" sqref="T10"/>
    </sheetView>
  </sheetViews>
  <sheetFormatPr defaultRowHeight="14.25" x14ac:dyDescent="0.2"/>
  <cols>
    <col min="2" max="2" width="58.875" customWidth="1"/>
    <col min="3" max="5" width="9.75" hidden="1" customWidth="1"/>
    <col min="6" max="6" width="17.125" style="28" hidden="1" customWidth="1"/>
    <col min="7" max="7" width="17.625" style="134" customWidth="1"/>
    <col min="8" max="10" width="17.125" style="28" hidden="1" customWidth="1"/>
    <col min="11" max="11" width="12.25" style="28" hidden="1" customWidth="1"/>
  </cols>
  <sheetData>
    <row r="1" spans="1:11" ht="29.45" customHeight="1" x14ac:dyDescent="0.2">
      <c r="A1" s="100" t="s">
        <v>313</v>
      </c>
      <c r="F1" s="73"/>
      <c r="G1" s="141"/>
      <c r="H1" s="73"/>
      <c r="I1" s="73"/>
      <c r="J1" s="73"/>
      <c r="K1" s="105"/>
    </row>
    <row r="2" spans="1:11" ht="32.1" customHeight="1" x14ac:dyDescent="0.2">
      <c r="A2" s="393" t="s">
        <v>0</v>
      </c>
      <c r="B2" s="394" t="s">
        <v>1</v>
      </c>
      <c r="C2" s="349" t="s">
        <v>2846</v>
      </c>
      <c r="D2" s="349"/>
      <c r="E2" s="349"/>
      <c r="F2" s="349" t="s">
        <v>2839</v>
      </c>
      <c r="G2" s="351" t="s">
        <v>2843</v>
      </c>
      <c r="H2" s="349" t="s">
        <v>2851</v>
      </c>
      <c r="I2" s="349" t="s">
        <v>2840</v>
      </c>
      <c r="J2" s="350" t="s">
        <v>2841</v>
      </c>
      <c r="K2" s="349" t="s">
        <v>2850</v>
      </c>
    </row>
    <row r="3" spans="1:11" ht="28.15" customHeight="1" x14ac:dyDescent="0.2">
      <c r="A3" s="393"/>
      <c r="B3" s="394"/>
      <c r="C3" s="1" t="s">
        <v>3</v>
      </c>
      <c r="D3" s="1" t="s">
        <v>4</v>
      </c>
      <c r="E3" s="1" t="s">
        <v>5</v>
      </c>
      <c r="F3" s="349"/>
      <c r="G3" s="351"/>
      <c r="H3" s="349"/>
      <c r="I3" s="349"/>
      <c r="J3" s="350"/>
      <c r="K3" s="349"/>
    </row>
    <row r="4" spans="1:11" ht="26.25" customHeight="1" x14ac:dyDescent="0.2">
      <c r="A4" s="1">
        <v>1</v>
      </c>
      <c r="B4" s="2" t="s">
        <v>314</v>
      </c>
      <c r="C4" s="3"/>
      <c r="D4" s="3"/>
      <c r="E4" s="3"/>
      <c r="F4" s="36"/>
      <c r="G4" s="136"/>
      <c r="H4" s="36"/>
      <c r="I4" s="36"/>
      <c r="J4" s="36"/>
      <c r="K4" s="70"/>
    </row>
    <row r="5" spans="1:11" ht="26.25" customHeight="1" x14ac:dyDescent="0.2">
      <c r="A5" s="1"/>
      <c r="B5" s="4" t="s">
        <v>315</v>
      </c>
      <c r="C5" s="5">
        <v>14400</v>
      </c>
      <c r="D5" s="5">
        <v>7300</v>
      </c>
      <c r="E5" s="5">
        <v>3700</v>
      </c>
      <c r="F5" s="71">
        <v>1.2</v>
      </c>
      <c r="G5" s="133">
        <v>1.2</v>
      </c>
      <c r="H5" s="35"/>
      <c r="I5" s="35"/>
      <c r="J5" s="35"/>
      <c r="K5" s="168"/>
    </row>
    <row r="6" spans="1:11" ht="26.25" customHeight="1" x14ac:dyDescent="0.2">
      <c r="A6" s="1">
        <v>2</v>
      </c>
      <c r="B6" s="2" t="s">
        <v>185</v>
      </c>
      <c r="C6" s="3"/>
      <c r="D6" s="3"/>
      <c r="E6" s="3"/>
      <c r="F6" s="71"/>
      <c r="G6" s="133"/>
      <c r="H6" s="36"/>
      <c r="I6" s="36"/>
      <c r="J6" s="36"/>
      <c r="K6" s="70"/>
    </row>
    <row r="7" spans="1:11" ht="26.25" customHeight="1" x14ac:dyDescent="0.2">
      <c r="A7" s="1"/>
      <c r="B7" s="4" t="s">
        <v>316</v>
      </c>
      <c r="C7" s="5">
        <v>10000</v>
      </c>
      <c r="D7" s="5">
        <v>5000</v>
      </c>
      <c r="E7" s="5">
        <v>2500</v>
      </c>
      <c r="F7" s="71">
        <v>1</v>
      </c>
      <c r="G7" s="133">
        <v>1</v>
      </c>
      <c r="H7" s="35"/>
      <c r="I7" s="35"/>
      <c r="J7" s="35"/>
      <c r="K7" s="168"/>
    </row>
    <row r="8" spans="1:11" ht="26.25" customHeight="1" x14ac:dyDescent="0.2">
      <c r="A8" s="1">
        <v>3</v>
      </c>
      <c r="B8" s="2" t="s">
        <v>317</v>
      </c>
      <c r="C8" s="3"/>
      <c r="D8" s="3"/>
      <c r="E8" s="3"/>
      <c r="F8" s="71"/>
      <c r="G8" s="133"/>
      <c r="H8" s="35"/>
      <c r="I8" s="35"/>
      <c r="J8" s="35"/>
      <c r="K8" s="168"/>
    </row>
    <row r="9" spans="1:11" ht="26.25" customHeight="1" x14ac:dyDescent="0.2">
      <c r="A9" s="1"/>
      <c r="B9" s="4" t="s">
        <v>318</v>
      </c>
      <c r="C9" s="5">
        <v>9000</v>
      </c>
      <c r="D9" s="5">
        <v>4600</v>
      </c>
      <c r="E9" s="5">
        <v>2400</v>
      </c>
      <c r="F9" s="71">
        <v>1.1499999999999999</v>
      </c>
      <c r="G9" s="133">
        <v>1.1499999999999999</v>
      </c>
      <c r="H9" s="36"/>
      <c r="I9" s="36"/>
      <c r="J9" s="36"/>
      <c r="K9" s="70"/>
    </row>
    <row r="10" spans="1:11" ht="26.25" customHeight="1" x14ac:dyDescent="0.2">
      <c r="A10" s="1"/>
      <c r="B10" s="4" t="s">
        <v>319</v>
      </c>
      <c r="C10" s="5">
        <v>7000</v>
      </c>
      <c r="D10" s="5">
        <v>3500</v>
      </c>
      <c r="E10" s="5">
        <v>1800</v>
      </c>
      <c r="F10" s="71">
        <v>1</v>
      </c>
      <c r="G10" s="133">
        <v>1</v>
      </c>
      <c r="H10" s="35"/>
      <c r="I10" s="35"/>
      <c r="J10" s="35"/>
      <c r="K10" s="168"/>
    </row>
    <row r="11" spans="1:11" ht="41.25" customHeight="1" x14ac:dyDescent="0.2">
      <c r="A11" s="1"/>
      <c r="B11" s="4" t="s">
        <v>320</v>
      </c>
      <c r="C11" s="5">
        <v>6500</v>
      </c>
      <c r="D11" s="5">
        <v>3300</v>
      </c>
      <c r="E11" s="5">
        <v>1700</v>
      </c>
      <c r="F11" s="71">
        <v>1</v>
      </c>
      <c r="G11" s="133">
        <v>1</v>
      </c>
      <c r="H11" s="35"/>
      <c r="I11" s="35"/>
      <c r="J11" s="35"/>
      <c r="K11" s="168"/>
    </row>
    <row r="12" spans="1:11" ht="26.25" customHeight="1" x14ac:dyDescent="0.2">
      <c r="A12" s="1">
        <v>4</v>
      </c>
      <c r="B12" s="2" t="s">
        <v>29</v>
      </c>
      <c r="C12" s="5">
        <v>8000</v>
      </c>
      <c r="D12" s="5">
        <v>4000</v>
      </c>
      <c r="E12" s="5">
        <v>2000</v>
      </c>
      <c r="F12" s="71">
        <v>1.1000000000000001</v>
      </c>
      <c r="G12" s="133">
        <v>1.1000000000000001</v>
      </c>
      <c r="H12" s="35"/>
      <c r="I12" s="35"/>
      <c r="J12" s="35"/>
      <c r="K12" s="168"/>
    </row>
    <row r="13" spans="1:11" ht="26.25" customHeight="1" x14ac:dyDescent="0.2">
      <c r="A13" s="1"/>
      <c r="B13" s="4" t="s">
        <v>321</v>
      </c>
      <c r="C13" s="5">
        <v>7000</v>
      </c>
      <c r="D13" s="5">
        <v>3500</v>
      </c>
      <c r="E13" s="5">
        <v>1800</v>
      </c>
      <c r="F13" s="71">
        <v>1</v>
      </c>
      <c r="G13" s="133">
        <v>1</v>
      </c>
      <c r="H13" s="35"/>
      <c r="I13" s="35"/>
      <c r="J13" s="35"/>
      <c r="K13" s="168"/>
    </row>
    <row r="14" spans="1:11" ht="26.25" customHeight="1" x14ac:dyDescent="0.2">
      <c r="A14" s="1"/>
      <c r="B14" s="4" t="s">
        <v>322</v>
      </c>
      <c r="C14" s="5">
        <v>5000</v>
      </c>
      <c r="D14" s="5">
        <v>2500</v>
      </c>
      <c r="E14" s="5">
        <v>1300</v>
      </c>
      <c r="F14" s="71">
        <v>1</v>
      </c>
      <c r="G14" s="133">
        <v>1</v>
      </c>
      <c r="H14" s="36"/>
      <c r="I14" s="36"/>
      <c r="J14" s="36"/>
      <c r="K14" s="70"/>
    </row>
    <row r="15" spans="1:11" ht="26.25" customHeight="1" x14ac:dyDescent="0.2">
      <c r="A15" s="1"/>
      <c r="B15" s="4" t="s">
        <v>323</v>
      </c>
      <c r="C15" s="5">
        <v>6000</v>
      </c>
      <c r="D15" s="5">
        <v>4000</v>
      </c>
      <c r="E15" s="5">
        <v>2000</v>
      </c>
      <c r="F15" s="71">
        <v>1</v>
      </c>
      <c r="G15" s="133">
        <v>1</v>
      </c>
      <c r="H15" s="35"/>
      <c r="I15" s="35"/>
      <c r="J15" s="35"/>
      <c r="K15" s="168"/>
    </row>
    <row r="16" spans="1:11" ht="26.25" customHeight="1" x14ac:dyDescent="0.2">
      <c r="A16" s="1"/>
      <c r="B16" s="4" t="s">
        <v>324</v>
      </c>
      <c r="C16" s="5">
        <v>5200</v>
      </c>
      <c r="D16" s="5">
        <v>2600</v>
      </c>
      <c r="E16" s="5">
        <v>1400</v>
      </c>
      <c r="F16" s="71">
        <v>1</v>
      </c>
      <c r="G16" s="133">
        <v>1</v>
      </c>
      <c r="H16" s="35"/>
      <c r="I16" s="35"/>
      <c r="J16" s="35"/>
      <c r="K16" s="168"/>
    </row>
    <row r="17" spans="1:11" ht="26.25" customHeight="1" x14ac:dyDescent="0.2">
      <c r="A17" s="1"/>
      <c r="B17" s="4" t="s">
        <v>325</v>
      </c>
      <c r="C17" s="5">
        <v>13000</v>
      </c>
      <c r="D17" s="5">
        <v>6500</v>
      </c>
      <c r="E17" s="5">
        <v>3300</v>
      </c>
      <c r="F17" s="71">
        <v>1.2</v>
      </c>
      <c r="G17" s="133">
        <v>1.2</v>
      </c>
      <c r="H17" s="35"/>
      <c r="I17" s="35"/>
      <c r="J17" s="35"/>
      <c r="K17" s="168"/>
    </row>
    <row r="18" spans="1:11" ht="39" customHeight="1" x14ac:dyDescent="0.2">
      <c r="A18" s="1"/>
      <c r="B18" s="4" t="s">
        <v>326</v>
      </c>
      <c r="C18" s="5">
        <v>15000</v>
      </c>
      <c r="D18" s="5">
        <v>7500</v>
      </c>
      <c r="E18" s="5">
        <v>3800</v>
      </c>
      <c r="F18" s="71">
        <v>1.2</v>
      </c>
      <c r="G18" s="133">
        <v>1.2</v>
      </c>
      <c r="H18" s="35"/>
      <c r="I18" s="35"/>
      <c r="J18" s="35"/>
      <c r="K18" s="168"/>
    </row>
    <row r="19" spans="1:11" ht="26.25" customHeight="1" x14ac:dyDescent="0.2">
      <c r="A19" s="1">
        <v>5</v>
      </c>
      <c r="B19" s="2" t="s">
        <v>327</v>
      </c>
      <c r="C19" s="3"/>
      <c r="D19" s="3"/>
      <c r="E19" s="3"/>
      <c r="F19" s="71"/>
      <c r="G19" s="133"/>
      <c r="H19" s="35"/>
      <c r="I19" s="35"/>
      <c r="J19" s="35"/>
      <c r="K19" s="168"/>
    </row>
    <row r="20" spans="1:11" ht="26.25" customHeight="1" x14ac:dyDescent="0.2">
      <c r="A20" s="1"/>
      <c r="B20" s="4" t="s">
        <v>56</v>
      </c>
      <c r="C20" s="5">
        <v>8000</v>
      </c>
      <c r="D20" s="3"/>
      <c r="E20" s="3"/>
      <c r="F20" s="71">
        <v>1</v>
      </c>
      <c r="G20" s="133">
        <v>1</v>
      </c>
      <c r="H20" s="36"/>
      <c r="I20" s="36"/>
      <c r="J20" s="36"/>
      <c r="K20" s="70"/>
    </row>
    <row r="21" spans="1:11" ht="26.25" customHeight="1" x14ac:dyDescent="0.2">
      <c r="A21" s="1"/>
      <c r="B21" s="4" t="s">
        <v>148</v>
      </c>
      <c r="C21" s="5">
        <v>6400</v>
      </c>
      <c r="D21" s="3"/>
      <c r="E21" s="3"/>
      <c r="F21" s="71">
        <v>1</v>
      </c>
      <c r="G21" s="133">
        <v>1</v>
      </c>
      <c r="H21" s="35"/>
      <c r="I21" s="35"/>
      <c r="J21" s="35"/>
      <c r="K21" s="168"/>
    </row>
    <row r="22" spans="1:11" ht="26.25" customHeight="1" x14ac:dyDescent="0.2">
      <c r="A22" s="1">
        <v>6</v>
      </c>
      <c r="B22" s="2" t="s">
        <v>328</v>
      </c>
      <c r="C22" s="3"/>
      <c r="D22" s="3"/>
      <c r="E22" s="3"/>
      <c r="F22" s="71"/>
      <c r="G22" s="133"/>
      <c r="H22" s="35"/>
      <c r="I22" s="35"/>
      <c r="J22" s="35"/>
      <c r="K22" s="168"/>
    </row>
    <row r="23" spans="1:11" ht="26.25" customHeight="1" x14ac:dyDescent="0.2">
      <c r="A23" s="1"/>
      <c r="B23" s="4" t="s">
        <v>329</v>
      </c>
      <c r="C23" s="5">
        <v>17000</v>
      </c>
      <c r="D23" s="3"/>
      <c r="E23" s="3"/>
      <c r="F23" s="71">
        <v>1</v>
      </c>
      <c r="G23" s="133">
        <v>1</v>
      </c>
      <c r="H23" s="35"/>
      <c r="I23" s="35"/>
      <c r="J23" s="35"/>
      <c r="K23" s="168"/>
    </row>
    <row r="24" spans="1:11" ht="26.25" customHeight="1" x14ac:dyDescent="0.2">
      <c r="A24" s="1"/>
      <c r="B24" s="4" t="s">
        <v>330</v>
      </c>
      <c r="C24" s="5">
        <v>18000</v>
      </c>
      <c r="D24" s="3"/>
      <c r="E24" s="3"/>
      <c r="F24" s="71">
        <v>1</v>
      </c>
      <c r="G24" s="133">
        <v>1</v>
      </c>
      <c r="H24" s="35"/>
      <c r="I24" s="35"/>
      <c r="J24" s="35"/>
      <c r="K24" s="168"/>
    </row>
    <row r="25" spans="1:11" ht="26.25" customHeight="1" x14ac:dyDescent="0.2">
      <c r="A25" s="1"/>
      <c r="B25" s="4" t="s">
        <v>331</v>
      </c>
      <c r="C25" s="5">
        <v>19000</v>
      </c>
      <c r="D25" s="3"/>
      <c r="E25" s="3"/>
      <c r="F25" s="71">
        <v>1</v>
      </c>
      <c r="G25" s="133">
        <v>1</v>
      </c>
      <c r="H25" s="36"/>
      <c r="I25" s="36"/>
      <c r="J25" s="36"/>
      <c r="K25" s="70"/>
    </row>
    <row r="26" spans="1:11" ht="26.25" customHeight="1" x14ac:dyDescent="0.2">
      <c r="A26" s="1"/>
      <c r="B26" s="4" t="s">
        <v>332</v>
      </c>
      <c r="C26" s="5">
        <v>20000</v>
      </c>
      <c r="D26" s="3"/>
      <c r="E26" s="3"/>
      <c r="F26" s="71">
        <v>1</v>
      </c>
      <c r="G26" s="133">
        <v>1</v>
      </c>
      <c r="H26" s="35"/>
      <c r="I26" s="35"/>
      <c r="J26" s="35"/>
      <c r="K26" s="168"/>
    </row>
    <row r="27" spans="1:11" ht="26.25" customHeight="1" x14ac:dyDescent="0.2">
      <c r="A27" s="1"/>
      <c r="B27" s="4" t="s">
        <v>49</v>
      </c>
      <c r="C27" s="5">
        <v>22000</v>
      </c>
      <c r="D27" s="3"/>
      <c r="E27" s="3"/>
      <c r="F27" s="71">
        <v>1</v>
      </c>
      <c r="G27" s="133">
        <v>1</v>
      </c>
      <c r="H27" s="35"/>
      <c r="I27" s="35"/>
      <c r="J27" s="35"/>
      <c r="K27" s="168"/>
    </row>
    <row r="28" spans="1:11" ht="26.25" customHeight="1" x14ac:dyDescent="0.2">
      <c r="A28" s="1"/>
      <c r="B28" s="4" t="s">
        <v>51</v>
      </c>
      <c r="C28" s="5">
        <v>23000</v>
      </c>
      <c r="D28" s="3"/>
      <c r="E28" s="3"/>
      <c r="F28" s="71">
        <v>1</v>
      </c>
      <c r="G28" s="133">
        <v>1</v>
      </c>
      <c r="H28" s="35"/>
      <c r="I28" s="35"/>
      <c r="J28" s="35"/>
      <c r="K28" s="168"/>
    </row>
    <row r="29" spans="1:11" ht="25.9" customHeight="1" x14ac:dyDescent="0.2">
      <c r="A29" s="1"/>
      <c r="B29" s="4" t="s">
        <v>59</v>
      </c>
      <c r="C29" s="5">
        <v>25000</v>
      </c>
      <c r="D29" s="3"/>
      <c r="E29" s="3"/>
      <c r="F29" s="71">
        <v>1</v>
      </c>
      <c r="G29" s="133">
        <v>1</v>
      </c>
      <c r="H29" s="35"/>
      <c r="I29" s="35"/>
      <c r="J29" s="35"/>
      <c r="K29" s="168"/>
    </row>
    <row r="30" spans="1:11" ht="26.25" customHeight="1" x14ac:dyDescent="0.2">
      <c r="A30" s="1">
        <v>7</v>
      </c>
      <c r="B30" s="2" t="s">
        <v>77</v>
      </c>
      <c r="C30" s="3"/>
      <c r="D30" s="3"/>
      <c r="E30" s="3"/>
      <c r="F30" s="71"/>
      <c r="G30" s="133"/>
      <c r="H30" s="35"/>
      <c r="I30" s="35"/>
      <c r="J30" s="35"/>
      <c r="K30" s="168"/>
    </row>
    <row r="31" spans="1:11" ht="26.25" customHeight="1" x14ac:dyDescent="0.2">
      <c r="A31" s="1"/>
      <c r="B31" s="6" t="s">
        <v>78</v>
      </c>
      <c r="C31" s="5">
        <v>3000</v>
      </c>
      <c r="D31" s="3"/>
      <c r="E31" s="3"/>
      <c r="F31" s="71">
        <v>1.1000000000000001</v>
      </c>
      <c r="G31" s="133">
        <v>1.1000000000000001</v>
      </c>
      <c r="H31" s="35"/>
      <c r="I31" s="35"/>
      <c r="J31" s="35"/>
      <c r="K31" s="168"/>
    </row>
    <row r="32" spans="1:11" ht="26.25" customHeight="1" x14ac:dyDescent="0.2">
      <c r="A32" s="1"/>
      <c r="B32" s="6" t="s">
        <v>108</v>
      </c>
      <c r="C32" s="5">
        <v>2000</v>
      </c>
      <c r="D32" s="3"/>
      <c r="E32" s="3"/>
      <c r="F32" s="71">
        <v>1</v>
      </c>
      <c r="G32" s="133">
        <v>1</v>
      </c>
      <c r="H32" s="35"/>
      <c r="I32" s="35"/>
      <c r="J32" s="35"/>
      <c r="K32" s="168"/>
    </row>
    <row r="33" spans="1:11" ht="26.25" customHeight="1" x14ac:dyDescent="0.2">
      <c r="A33" s="1"/>
      <c r="B33" s="6" t="s">
        <v>80</v>
      </c>
      <c r="C33" s="5">
        <v>1000</v>
      </c>
      <c r="D33" s="3"/>
      <c r="E33" s="3"/>
      <c r="F33" s="71">
        <v>1</v>
      </c>
      <c r="G33" s="133">
        <v>1</v>
      </c>
      <c r="H33" s="35"/>
      <c r="I33" s="35"/>
      <c r="J33" s="35"/>
      <c r="K33" s="168"/>
    </row>
  </sheetData>
  <autoFilter ref="A3:K3" xr:uid="{00000000-0009-0000-0000-00002A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scale="98"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L123"/>
  <sheetViews>
    <sheetView tabSelected="1" zoomScale="85" zoomScaleNormal="85" workbookViewId="0">
      <selection activeCell="T10" sqref="T10"/>
    </sheetView>
  </sheetViews>
  <sheetFormatPr defaultRowHeight="14.25" x14ac:dyDescent="0.2"/>
  <cols>
    <col min="2" max="2" width="53" customWidth="1"/>
    <col min="3" max="5" width="11.375" hidden="1" customWidth="1"/>
    <col min="6" max="6" width="17.125" style="28" hidden="1" customWidth="1"/>
    <col min="7" max="7" width="17.125" style="134" customWidth="1"/>
    <col min="8" max="10" width="17.125" style="28" hidden="1" customWidth="1"/>
    <col min="11" max="11" width="12.25" style="28" hidden="1" customWidth="1"/>
  </cols>
  <sheetData>
    <row r="1" spans="1:11" ht="28.15" customHeight="1" x14ac:dyDescent="0.2">
      <c r="A1" s="100" t="s">
        <v>198</v>
      </c>
      <c r="F1" s="73"/>
      <c r="G1" s="141"/>
      <c r="H1" s="73"/>
      <c r="I1" s="73"/>
      <c r="J1" s="73"/>
      <c r="K1" s="105"/>
    </row>
    <row r="2" spans="1:11" ht="30" customHeight="1" x14ac:dyDescent="0.2">
      <c r="A2" s="393" t="s">
        <v>0</v>
      </c>
      <c r="B2" s="394" t="s">
        <v>1</v>
      </c>
      <c r="C2" s="349" t="s">
        <v>2846</v>
      </c>
      <c r="D2" s="349"/>
      <c r="E2" s="349"/>
      <c r="F2" s="349" t="s">
        <v>2839</v>
      </c>
      <c r="G2" s="351" t="s">
        <v>2843</v>
      </c>
      <c r="H2" s="349" t="s">
        <v>2851</v>
      </c>
      <c r="I2" s="349" t="s">
        <v>2840</v>
      </c>
      <c r="J2" s="350" t="s">
        <v>2841</v>
      </c>
      <c r="K2" s="349" t="s">
        <v>2850</v>
      </c>
    </row>
    <row r="3" spans="1:11" ht="30" customHeight="1" x14ac:dyDescent="0.2">
      <c r="A3" s="393"/>
      <c r="B3" s="394"/>
      <c r="C3" s="67" t="s">
        <v>3</v>
      </c>
      <c r="D3" s="67" t="s">
        <v>4</v>
      </c>
      <c r="E3" s="67" t="s">
        <v>5</v>
      </c>
      <c r="F3" s="349"/>
      <c r="G3" s="351"/>
      <c r="H3" s="349"/>
      <c r="I3" s="349"/>
      <c r="J3" s="350"/>
      <c r="K3" s="349"/>
    </row>
    <row r="4" spans="1:11" ht="27.6" customHeight="1" x14ac:dyDescent="0.2">
      <c r="A4" s="67">
        <v>1</v>
      </c>
      <c r="B4" s="2" t="s">
        <v>82</v>
      </c>
      <c r="C4" s="3"/>
      <c r="D4" s="3"/>
      <c r="E4" s="3"/>
      <c r="F4" s="36"/>
      <c r="G4" s="136"/>
      <c r="H4" s="36"/>
      <c r="I4" s="36"/>
      <c r="J4" s="36"/>
      <c r="K4" s="170"/>
    </row>
    <row r="5" spans="1:11" ht="27.6" customHeight="1" x14ac:dyDescent="0.2">
      <c r="A5" s="67"/>
      <c r="B5" s="4" t="s">
        <v>199</v>
      </c>
      <c r="C5" s="5">
        <v>20000</v>
      </c>
      <c r="D5" s="5">
        <v>10000</v>
      </c>
      <c r="E5" s="5">
        <v>5400</v>
      </c>
      <c r="F5" s="71">
        <v>1</v>
      </c>
      <c r="G5" s="133">
        <v>1</v>
      </c>
      <c r="H5" s="35"/>
      <c r="I5" s="35"/>
      <c r="J5" s="35"/>
      <c r="K5" s="35"/>
    </row>
    <row r="6" spans="1:11" ht="41.25" customHeight="1" x14ac:dyDescent="0.2">
      <c r="A6" s="67"/>
      <c r="B6" s="4" t="s">
        <v>200</v>
      </c>
      <c r="C6" s="5">
        <v>13500</v>
      </c>
      <c r="D6" s="5">
        <v>6800</v>
      </c>
      <c r="E6" s="5">
        <v>3200</v>
      </c>
      <c r="F6" s="71">
        <v>1</v>
      </c>
      <c r="G6" s="133">
        <v>1</v>
      </c>
      <c r="H6" s="36"/>
      <c r="I6" s="36"/>
      <c r="J6" s="36"/>
      <c r="K6" s="36"/>
    </row>
    <row r="7" spans="1:11" ht="27.6" customHeight="1" x14ac:dyDescent="0.2">
      <c r="A7" s="67"/>
      <c r="B7" s="4" t="s">
        <v>201</v>
      </c>
      <c r="C7" s="5">
        <v>10000</v>
      </c>
      <c r="D7" s="5">
        <v>5000</v>
      </c>
      <c r="E7" s="5">
        <v>2500</v>
      </c>
      <c r="F7" s="71">
        <v>1</v>
      </c>
      <c r="G7" s="133">
        <v>1</v>
      </c>
      <c r="H7" s="35"/>
      <c r="I7" s="35"/>
      <c r="J7" s="35"/>
      <c r="K7" s="35"/>
    </row>
    <row r="8" spans="1:11" ht="27.6" customHeight="1" x14ac:dyDescent="0.2">
      <c r="A8" s="67">
        <v>2</v>
      </c>
      <c r="B8" s="2" t="s">
        <v>202</v>
      </c>
      <c r="C8" s="3"/>
      <c r="D8" s="3"/>
      <c r="E8" s="3"/>
      <c r="F8" s="35"/>
      <c r="G8" s="133"/>
      <c r="H8" s="35"/>
      <c r="I8" s="35"/>
      <c r="J8" s="35"/>
      <c r="K8" s="35"/>
    </row>
    <row r="9" spans="1:11" ht="40.15" customHeight="1" x14ac:dyDescent="0.2">
      <c r="A9" s="67"/>
      <c r="B9" s="4" t="s">
        <v>203</v>
      </c>
      <c r="C9" s="5">
        <v>10500</v>
      </c>
      <c r="D9" s="5">
        <v>5300</v>
      </c>
      <c r="E9" s="5">
        <v>2700</v>
      </c>
      <c r="F9" s="71">
        <v>1</v>
      </c>
      <c r="G9" s="133">
        <v>1</v>
      </c>
      <c r="H9" s="36"/>
      <c r="I9" s="36"/>
      <c r="J9" s="36"/>
      <c r="K9" s="36"/>
    </row>
    <row r="10" spans="1:11" ht="27.6" customHeight="1" x14ac:dyDescent="0.2">
      <c r="A10" s="67">
        <v>3</v>
      </c>
      <c r="B10" s="2" t="s">
        <v>159</v>
      </c>
      <c r="C10" s="3"/>
      <c r="D10" s="3"/>
      <c r="E10" s="3"/>
      <c r="F10" s="35"/>
      <c r="G10" s="133"/>
      <c r="H10" s="35"/>
      <c r="I10" s="35"/>
      <c r="J10" s="35"/>
      <c r="K10" s="35"/>
    </row>
    <row r="11" spans="1:11" ht="27.6" customHeight="1" x14ac:dyDescent="0.2">
      <c r="A11" s="67"/>
      <c r="B11" s="4" t="s">
        <v>204</v>
      </c>
      <c r="C11" s="5">
        <v>16000</v>
      </c>
      <c r="D11" s="5">
        <v>8000</v>
      </c>
      <c r="E11" s="5">
        <v>4000</v>
      </c>
      <c r="F11" s="71">
        <v>1</v>
      </c>
      <c r="G11" s="133">
        <v>1</v>
      </c>
      <c r="H11" s="35"/>
      <c r="I11" s="35"/>
      <c r="J11" s="35"/>
      <c r="K11" s="35"/>
    </row>
    <row r="12" spans="1:11" ht="40.15" customHeight="1" x14ac:dyDescent="0.2">
      <c r="A12" s="67"/>
      <c r="B12" s="4" t="s">
        <v>205</v>
      </c>
      <c r="C12" s="5">
        <v>18000</v>
      </c>
      <c r="D12" s="5">
        <v>9100</v>
      </c>
      <c r="E12" s="5">
        <v>5200</v>
      </c>
      <c r="F12" s="71">
        <v>1</v>
      </c>
      <c r="G12" s="133">
        <v>1</v>
      </c>
      <c r="H12" s="35"/>
      <c r="I12" s="35"/>
      <c r="J12" s="35"/>
      <c r="K12" s="35"/>
    </row>
    <row r="13" spans="1:11" ht="40.15" customHeight="1" x14ac:dyDescent="0.2">
      <c r="A13" s="67"/>
      <c r="B13" s="4" t="s">
        <v>206</v>
      </c>
      <c r="C13" s="5">
        <v>16000</v>
      </c>
      <c r="D13" s="5">
        <v>8000</v>
      </c>
      <c r="E13" s="5">
        <v>4000</v>
      </c>
      <c r="F13" s="71">
        <v>1</v>
      </c>
      <c r="G13" s="133">
        <v>1</v>
      </c>
      <c r="H13" s="35"/>
      <c r="I13" s="35"/>
      <c r="J13" s="35"/>
      <c r="K13" s="35"/>
    </row>
    <row r="14" spans="1:11" ht="40.15" customHeight="1" x14ac:dyDescent="0.2">
      <c r="A14" s="67"/>
      <c r="B14" s="4" t="s">
        <v>207</v>
      </c>
      <c r="C14" s="5">
        <v>13000</v>
      </c>
      <c r="D14" s="5">
        <v>6500</v>
      </c>
      <c r="E14" s="5">
        <v>3300</v>
      </c>
      <c r="F14" s="71">
        <v>1</v>
      </c>
      <c r="G14" s="133">
        <v>1</v>
      </c>
      <c r="H14" s="36"/>
      <c r="I14" s="36"/>
      <c r="J14" s="36"/>
      <c r="K14" s="36"/>
    </row>
    <row r="15" spans="1:11" ht="40.15" customHeight="1" x14ac:dyDescent="0.2">
      <c r="A15" s="67">
        <v>4</v>
      </c>
      <c r="B15" s="2" t="s">
        <v>208</v>
      </c>
      <c r="C15" s="5">
        <v>11000</v>
      </c>
      <c r="D15" s="5">
        <v>6300</v>
      </c>
      <c r="E15" s="5">
        <v>3200</v>
      </c>
      <c r="F15" s="71">
        <v>1</v>
      </c>
      <c r="G15" s="133">
        <v>1</v>
      </c>
      <c r="H15" s="35"/>
      <c r="I15" s="35"/>
      <c r="J15" s="35"/>
      <c r="K15" s="35"/>
    </row>
    <row r="16" spans="1:11" ht="40.15" customHeight="1" x14ac:dyDescent="0.2">
      <c r="A16" s="67">
        <v>5</v>
      </c>
      <c r="B16" s="2" t="s">
        <v>209</v>
      </c>
      <c r="C16" s="5">
        <v>10500</v>
      </c>
      <c r="D16" s="5">
        <v>6300</v>
      </c>
      <c r="E16" s="5">
        <v>3200</v>
      </c>
      <c r="F16" s="71">
        <v>1</v>
      </c>
      <c r="G16" s="133">
        <v>1</v>
      </c>
      <c r="H16" s="35"/>
      <c r="I16" s="35"/>
      <c r="J16" s="35"/>
      <c r="K16" s="35"/>
    </row>
    <row r="17" spans="1:11" ht="27.6" customHeight="1" x14ac:dyDescent="0.2">
      <c r="A17" s="67">
        <v>6</v>
      </c>
      <c r="B17" s="2" t="s">
        <v>173</v>
      </c>
      <c r="C17" s="3"/>
      <c r="D17" s="3"/>
      <c r="E17" s="3"/>
      <c r="F17" s="35"/>
      <c r="G17" s="133"/>
      <c r="H17" s="35"/>
      <c r="I17" s="35"/>
      <c r="J17" s="35"/>
      <c r="K17" s="35"/>
    </row>
    <row r="18" spans="1:11" ht="27.6" customHeight="1" x14ac:dyDescent="0.2">
      <c r="A18" s="67"/>
      <c r="B18" s="4" t="s">
        <v>210</v>
      </c>
      <c r="C18" s="5">
        <v>12500</v>
      </c>
      <c r="D18" s="5">
        <v>6300</v>
      </c>
      <c r="E18" s="5">
        <v>3200</v>
      </c>
      <c r="F18" s="71">
        <v>1</v>
      </c>
      <c r="G18" s="133">
        <v>1</v>
      </c>
      <c r="H18" s="35"/>
      <c r="I18" s="35"/>
      <c r="J18" s="35"/>
      <c r="K18" s="35"/>
    </row>
    <row r="19" spans="1:11" ht="40.15" customHeight="1" x14ac:dyDescent="0.2">
      <c r="A19" s="67"/>
      <c r="B19" s="4" t="s">
        <v>211</v>
      </c>
      <c r="C19" s="5">
        <v>10500</v>
      </c>
      <c r="D19" s="5">
        <v>5300</v>
      </c>
      <c r="E19" s="5">
        <v>3200</v>
      </c>
      <c r="F19" s="71">
        <v>1</v>
      </c>
      <c r="G19" s="133">
        <v>1</v>
      </c>
      <c r="H19" s="35"/>
      <c r="I19" s="35"/>
      <c r="J19" s="35"/>
      <c r="K19" s="35"/>
    </row>
    <row r="20" spans="1:11" ht="40.15" customHeight="1" x14ac:dyDescent="0.2">
      <c r="A20" s="67"/>
      <c r="B20" s="4" t="s">
        <v>212</v>
      </c>
      <c r="C20" s="5">
        <v>9000</v>
      </c>
      <c r="D20" s="5">
        <v>4600</v>
      </c>
      <c r="E20" s="5">
        <v>2300</v>
      </c>
      <c r="F20" s="71">
        <v>1</v>
      </c>
      <c r="G20" s="133">
        <v>1</v>
      </c>
      <c r="H20" s="36"/>
      <c r="I20" s="36"/>
      <c r="J20" s="36"/>
      <c r="K20" s="36"/>
    </row>
    <row r="21" spans="1:11" ht="27.6" customHeight="1" x14ac:dyDescent="0.2">
      <c r="A21" s="67"/>
      <c r="B21" s="4" t="s">
        <v>213</v>
      </c>
      <c r="C21" s="5">
        <v>7500</v>
      </c>
      <c r="D21" s="5">
        <v>3800</v>
      </c>
      <c r="E21" s="5">
        <v>2200</v>
      </c>
      <c r="F21" s="71">
        <v>1</v>
      </c>
      <c r="G21" s="133">
        <v>1</v>
      </c>
      <c r="H21" s="35"/>
      <c r="I21" s="35"/>
      <c r="J21" s="35"/>
      <c r="K21" s="35"/>
    </row>
    <row r="22" spans="1:11" ht="27.6" customHeight="1" x14ac:dyDescent="0.2">
      <c r="A22" s="67">
        <v>7</v>
      </c>
      <c r="B22" s="2" t="s">
        <v>185</v>
      </c>
      <c r="C22" s="3"/>
      <c r="D22" s="3"/>
      <c r="E22" s="3"/>
      <c r="F22" s="35"/>
      <c r="G22" s="133"/>
      <c r="H22" s="35"/>
      <c r="I22" s="35"/>
      <c r="J22" s="35"/>
      <c r="K22" s="35"/>
    </row>
    <row r="23" spans="1:11" ht="40.15" customHeight="1" x14ac:dyDescent="0.2">
      <c r="A23" s="2"/>
      <c r="B23" s="4" t="s">
        <v>214</v>
      </c>
      <c r="C23" s="5">
        <v>7500</v>
      </c>
      <c r="D23" s="5">
        <v>3800</v>
      </c>
      <c r="E23" s="5">
        <v>1900</v>
      </c>
      <c r="F23" s="71">
        <v>1</v>
      </c>
      <c r="G23" s="133">
        <v>1</v>
      </c>
      <c r="H23" s="35"/>
      <c r="I23" s="35"/>
      <c r="J23" s="35"/>
      <c r="K23" s="35"/>
    </row>
    <row r="24" spans="1:11" ht="40.15" customHeight="1" x14ac:dyDescent="0.2">
      <c r="A24" s="2"/>
      <c r="B24" s="4" t="s">
        <v>215</v>
      </c>
      <c r="C24" s="5">
        <v>9000</v>
      </c>
      <c r="D24" s="5">
        <v>4500</v>
      </c>
      <c r="E24" s="5">
        <v>2200</v>
      </c>
      <c r="F24" s="71">
        <v>1</v>
      </c>
      <c r="G24" s="133">
        <v>1</v>
      </c>
      <c r="H24" s="35"/>
      <c r="I24" s="35"/>
      <c r="J24" s="35"/>
      <c r="K24" s="35"/>
    </row>
    <row r="25" spans="1:11" ht="27.6" customHeight="1" x14ac:dyDescent="0.2">
      <c r="A25" s="67">
        <v>8</v>
      </c>
      <c r="B25" s="2" t="s">
        <v>216</v>
      </c>
      <c r="C25" s="5">
        <v>7000</v>
      </c>
      <c r="D25" s="5">
        <v>3500</v>
      </c>
      <c r="E25" s="5">
        <v>1700</v>
      </c>
      <c r="F25" s="71">
        <v>1</v>
      </c>
      <c r="G25" s="133">
        <v>1</v>
      </c>
      <c r="H25" s="36"/>
      <c r="I25" s="36"/>
      <c r="J25" s="36"/>
      <c r="K25" s="36"/>
    </row>
    <row r="26" spans="1:11" ht="27.6" customHeight="1" x14ac:dyDescent="0.2">
      <c r="A26" s="67">
        <v>9</v>
      </c>
      <c r="B26" s="2" t="s">
        <v>217</v>
      </c>
      <c r="C26" s="3"/>
      <c r="D26" s="3"/>
      <c r="E26" s="3"/>
      <c r="F26" s="35"/>
      <c r="G26" s="133"/>
      <c r="H26" s="35"/>
      <c r="I26" s="35"/>
      <c r="J26" s="35"/>
      <c r="K26" s="35"/>
    </row>
    <row r="27" spans="1:11" ht="40.15" customHeight="1" x14ac:dyDescent="0.2">
      <c r="A27" s="67"/>
      <c r="B27" s="4" t="s">
        <v>218</v>
      </c>
      <c r="C27" s="5">
        <v>5300</v>
      </c>
      <c r="D27" s="5">
        <v>2700</v>
      </c>
      <c r="E27" s="5">
        <v>1400</v>
      </c>
      <c r="F27" s="71">
        <v>1</v>
      </c>
      <c r="G27" s="133">
        <v>1</v>
      </c>
      <c r="H27" s="35"/>
      <c r="I27" s="35"/>
      <c r="J27" s="35"/>
      <c r="K27" s="35"/>
    </row>
    <row r="28" spans="1:11" ht="40.15" customHeight="1" x14ac:dyDescent="0.2">
      <c r="A28" s="67"/>
      <c r="B28" s="4" t="s">
        <v>219</v>
      </c>
      <c r="C28" s="5">
        <v>5300</v>
      </c>
      <c r="D28" s="5">
        <v>2700</v>
      </c>
      <c r="E28" s="5">
        <v>1400</v>
      </c>
      <c r="F28" s="71">
        <v>1</v>
      </c>
      <c r="G28" s="133">
        <v>1</v>
      </c>
      <c r="H28" s="35"/>
      <c r="I28" s="35"/>
      <c r="J28" s="35"/>
      <c r="K28" s="35"/>
    </row>
    <row r="29" spans="1:11" ht="40.15" customHeight="1" x14ac:dyDescent="0.2">
      <c r="A29" s="67"/>
      <c r="B29" s="4" t="s">
        <v>220</v>
      </c>
      <c r="C29" s="5">
        <v>11000</v>
      </c>
      <c r="D29" s="5">
        <v>5500</v>
      </c>
      <c r="E29" s="5">
        <v>2200</v>
      </c>
      <c r="F29" s="71">
        <v>1</v>
      </c>
      <c r="G29" s="133">
        <v>1</v>
      </c>
      <c r="H29" s="35"/>
      <c r="I29" s="35"/>
      <c r="J29" s="35"/>
      <c r="K29" s="35"/>
    </row>
    <row r="30" spans="1:11" ht="40.15" customHeight="1" x14ac:dyDescent="0.2">
      <c r="A30" s="67"/>
      <c r="B30" s="4" t="s">
        <v>221</v>
      </c>
      <c r="C30" s="5">
        <v>8000</v>
      </c>
      <c r="D30" s="5">
        <v>4500</v>
      </c>
      <c r="E30" s="5">
        <v>2200</v>
      </c>
      <c r="F30" s="71">
        <v>1</v>
      </c>
      <c r="G30" s="133">
        <v>1</v>
      </c>
      <c r="H30" s="35"/>
      <c r="I30" s="35"/>
      <c r="J30" s="35"/>
      <c r="K30" s="35"/>
    </row>
    <row r="31" spans="1:11" ht="27.6" customHeight="1" x14ac:dyDescent="0.2">
      <c r="A31" s="67"/>
      <c r="B31" s="4" t="s">
        <v>222</v>
      </c>
      <c r="C31" s="5">
        <v>6000</v>
      </c>
      <c r="D31" s="5">
        <v>2500</v>
      </c>
      <c r="E31" s="5">
        <v>1200</v>
      </c>
      <c r="F31" s="71">
        <v>1</v>
      </c>
      <c r="G31" s="133">
        <v>1</v>
      </c>
      <c r="H31" s="35"/>
      <c r="I31" s="35"/>
      <c r="J31" s="35"/>
      <c r="K31" s="35"/>
    </row>
    <row r="32" spans="1:11" ht="40.15" customHeight="1" x14ac:dyDescent="0.2">
      <c r="A32" s="67"/>
      <c r="B32" s="4" t="s">
        <v>223</v>
      </c>
      <c r="C32" s="5">
        <v>5500</v>
      </c>
      <c r="D32" s="5">
        <v>2800</v>
      </c>
      <c r="E32" s="5">
        <v>1400</v>
      </c>
      <c r="F32" s="71">
        <v>1</v>
      </c>
      <c r="G32" s="133">
        <v>1</v>
      </c>
      <c r="H32" s="35"/>
      <c r="I32" s="35"/>
      <c r="J32" s="35"/>
      <c r="K32" s="35"/>
    </row>
    <row r="33" spans="1:11" ht="39" customHeight="1" x14ac:dyDescent="0.2">
      <c r="A33" s="67"/>
      <c r="B33" s="4" t="s">
        <v>224</v>
      </c>
      <c r="C33" s="5">
        <v>7500</v>
      </c>
      <c r="D33" s="5">
        <v>3800</v>
      </c>
      <c r="E33" s="5">
        <v>1900</v>
      </c>
      <c r="F33" s="71">
        <v>1</v>
      </c>
      <c r="G33" s="133">
        <v>1</v>
      </c>
      <c r="H33" s="35"/>
      <c r="I33" s="35"/>
      <c r="J33" s="35"/>
      <c r="K33" s="35"/>
    </row>
    <row r="34" spans="1:11" ht="40.15" customHeight="1" x14ac:dyDescent="0.2">
      <c r="A34" s="67"/>
      <c r="B34" s="4" t="s">
        <v>225</v>
      </c>
      <c r="C34" s="5">
        <v>4000</v>
      </c>
      <c r="D34" s="5">
        <v>2500</v>
      </c>
      <c r="E34" s="5">
        <v>1200</v>
      </c>
      <c r="F34" s="71">
        <v>1</v>
      </c>
      <c r="G34" s="133">
        <v>1</v>
      </c>
      <c r="H34" s="35"/>
      <c r="I34" s="35"/>
      <c r="J34" s="35"/>
      <c r="K34" s="35"/>
    </row>
    <row r="35" spans="1:11" ht="40.15" customHeight="1" x14ac:dyDescent="0.2">
      <c r="A35" s="67"/>
      <c r="B35" s="4" t="s">
        <v>226</v>
      </c>
      <c r="C35" s="5">
        <v>5000</v>
      </c>
      <c r="D35" s="5">
        <v>2500</v>
      </c>
      <c r="E35" s="5">
        <v>1200</v>
      </c>
      <c r="F35" s="71">
        <v>1</v>
      </c>
      <c r="G35" s="133">
        <v>1</v>
      </c>
      <c r="H35" s="35"/>
      <c r="I35" s="35"/>
      <c r="J35" s="35"/>
      <c r="K35" s="35"/>
    </row>
    <row r="36" spans="1:11" ht="39" customHeight="1" x14ac:dyDescent="0.2">
      <c r="A36" s="67"/>
      <c r="B36" s="4" t="s">
        <v>227</v>
      </c>
      <c r="C36" s="5">
        <v>3000</v>
      </c>
      <c r="D36" s="5">
        <v>1500</v>
      </c>
      <c r="E36" s="18">
        <v>1000</v>
      </c>
      <c r="F36" s="71">
        <v>1</v>
      </c>
      <c r="G36" s="133">
        <v>1</v>
      </c>
      <c r="H36" s="35"/>
      <c r="I36" s="35"/>
      <c r="J36" s="35"/>
      <c r="K36" s="35"/>
    </row>
    <row r="37" spans="1:11" ht="27.6" customHeight="1" x14ac:dyDescent="0.2">
      <c r="A37" s="67"/>
      <c r="B37" s="4" t="s">
        <v>228</v>
      </c>
      <c r="C37" s="5">
        <v>5000</v>
      </c>
      <c r="D37" s="5">
        <v>2500</v>
      </c>
      <c r="E37" s="5">
        <v>1200</v>
      </c>
      <c r="F37" s="71">
        <v>1</v>
      </c>
      <c r="G37" s="133">
        <v>1</v>
      </c>
      <c r="H37" s="35"/>
      <c r="I37" s="35"/>
      <c r="J37" s="35"/>
      <c r="K37" s="35"/>
    </row>
    <row r="38" spans="1:11" ht="27.6" customHeight="1" x14ac:dyDescent="0.2">
      <c r="A38" s="67"/>
      <c r="B38" s="4" t="s">
        <v>229</v>
      </c>
      <c r="C38" s="5">
        <v>8000</v>
      </c>
      <c r="D38" s="5">
        <v>4000</v>
      </c>
      <c r="E38" s="5">
        <v>2000</v>
      </c>
      <c r="F38" s="71">
        <v>1</v>
      </c>
      <c r="G38" s="133">
        <v>1</v>
      </c>
      <c r="H38" s="35"/>
      <c r="I38" s="35"/>
      <c r="J38" s="35"/>
      <c r="K38" s="35"/>
    </row>
    <row r="39" spans="1:11" ht="27.6" customHeight="1" x14ac:dyDescent="0.2">
      <c r="A39" s="67"/>
      <c r="B39" s="4" t="s">
        <v>230</v>
      </c>
      <c r="C39" s="5">
        <v>6000</v>
      </c>
      <c r="D39" s="5">
        <v>3000</v>
      </c>
      <c r="E39" s="5">
        <v>1500</v>
      </c>
      <c r="F39" s="71">
        <v>1</v>
      </c>
      <c r="G39" s="133">
        <v>1</v>
      </c>
      <c r="H39" s="35"/>
      <c r="I39" s="35"/>
      <c r="J39" s="35"/>
      <c r="K39" s="35"/>
    </row>
    <row r="40" spans="1:11" ht="27.6" customHeight="1" x14ac:dyDescent="0.2">
      <c r="A40" s="67"/>
      <c r="B40" s="4" t="s">
        <v>231</v>
      </c>
      <c r="C40" s="5">
        <v>5000</v>
      </c>
      <c r="D40" s="5">
        <v>2500</v>
      </c>
      <c r="E40" s="5">
        <v>1200</v>
      </c>
      <c r="F40" s="71">
        <v>1</v>
      </c>
      <c r="G40" s="133">
        <v>1</v>
      </c>
      <c r="H40" s="41"/>
      <c r="I40" s="41"/>
      <c r="J40" s="41"/>
      <c r="K40" s="41"/>
    </row>
    <row r="41" spans="1:11" ht="27.6" customHeight="1" x14ac:dyDescent="0.2">
      <c r="A41" s="67"/>
      <c r="B41" s="4" t="s">
        <v>232</v>
      </c>
      <c r="C41" s="5">
        <v>4000</v>
      </c>
      <c r="D41" s="5">
        <v>2000</v>
      </c>
      <c r="E41" s="5">
        <v>1000</v>
      </c>
      <c r="F41" s="71">
        <v>1</v>
      </c>
      <c r="G41" s="133">
        <v>1</v>
      </c>
      <c r="H41" s="41"/>
      <c r="I41" s="41"/>
      <c r="J41" s="41"/>
      <c r="K41" s="41"/>
    </row>
    <row r="42" spans="1:11" ht="27.6" customHeight="1" x14ac:dyDescent="0.2">
      <c r="A42" s="67">
        <v>10</v>
      </c>
      <c r="B42" s="2" t="s">
        <v>233</v>
      </c>
      <c r="C42" s="3"/>
      <c r="D42" s="3"/>
      <c r="E42" s="3"/>
      <c r="F42" s="41"/>
      <c r="G42" s="145"/>
      <c r="H42" s="41"/>
      <c r="I42" s="41"/>
      <c r="J42" s="41"/>
      <c r="K42" s="41"/>
    </row>
    <row r="43" spans="1:11" ht="27.6" customHeight="1" x14ac:dyDescent="0.2">
      <c r="A43" s="67"/>
      <c r="B43" s="4" t="s">
        <v>234</v>
      </c>
      <c r="C43" s="5">
        <v>4000</v>
      </c>
      <c r="D43" s="5">
        <v>2000</v>
      </c>
      <c r="E43" s="5">
        <v>1000</v>
      </c>
      <c r="F43" s="71">
        <v>1</v>
      </c>
      <c r="G43" s="133">
        <v>1</v>
      </c>
      <c r="H43" s="41"/>
      <c r="I43" s="41"/>
      <c r="J43" s="41"/>
      <c r="K43" s="41"/>
    </row>
    <row r="44" spans="1:11" ht="40.15" customHeight="1" x14ac:dyDescent="0.2">
      <c r="A44" s="67"/>
      <c r="B44" s="4" t="s">
        <v>235</v>
      </c>
      <c r="C44" s="5">
        <v>3000</v>
      </c>
      <c r="D44" s="5">
        <v>1500</v>
      </c>
      <c r="E44" s="5">
        <v>1000</v>
      </c>
      <c r="F44" s="71">
        <v>1</v>
      </c>
      <c r="G44" s="133">
        <v>1</v>
      </c>
      <c r="H44" s="41"/>
      <c r="I44" s="41"/>
      <c r="J44" s="41"/>
      <c r="K44" s="41"/>
    </row>
    <row r="45" spans="1:11" ht="40.15" customHeight="1" x14ac:dyDescent="0.2">
      <c r="A45" s="67"/>
      <c r="B45" s="4" t="s">
        <v>236</v>
      </c>
      <c r="C45" s="5">
        <v>4000</v>
      </c>
      <c r="D45" s="5">
        <v>2000</v>
      </c>
      <c r="E45" s="5">
        <v>1100</v>
      </c>
      <c r="F45" s="71">
        <v>1</v>
      </c>
      <c r="G45" s="133">
        <v>1</v>
      </c>
      <c r="H45" s="41"/>
      <c r="I45" s="41"/>
      <c r="J45" s="41"/>
      <c r="K45" s="41"/>
    </row>
    <row r="46" spans="1:11" ht="40.15" customHeight="1" x14ac:dyDescent="0.2">
      <c r="A46" s="67"/>
      <c r="B46" s="4" t="s">
        <v>237</v>
      </c>
      <c r="C46" s="5">
        <v>3000</v>
      </c>
      <c r="D46" s="5">
        <v>1500</v>
      </c>
      <c r="E46" s="5">
        <v>1000</v>
      </c>
      <c r="F46" s="71">
        <v>1</v>
      </c>
      <c r="G46" s="133">
        <v>1</v>
      </c>
      <c r="H46" s="41"/>
      <c r="I46" s="41"/>
      <c r="J46" s="41"/>
      <c r="K46" s="41"/>
    </row>
    <row r="47" spans="1:11" ht="40.15" customHeight="1" x14ac:dyDescent="0.2">
      <c r="A47" s="67"/>
      <c r="B47" s="4" t="s">
        <v>238</v>
      </c>
      <c r="C47" s="5">
        <v>2500</v>
      </c>
      <c r="D47" s="5">
        <v>1250</v>
      </c>
      <c r="E47" s="5">
        <v>1000</v>
      </c>
      <c r="F47" s="71">
        <v>1</v>
      </c>
      <c r="G47" s="133">
        <v>1</v>
      </c>
      <c r="H47" s="41"/>
      <c r="I47" s="41"/>
      <c r="J47" s="41"/>
      <c r="K47" s="41"/>
    </row>
    <row r="48" spans="1:11" ht="40.15" customHeight="1" x14ac:dyDescent="0.2">
      <c r="A48" s="67"/>
      <c r="B48" s="4" t="s">
        <v>239</v>
      </c>
      <c r="C48" s="5">
        <v>3000</v>
      </c>
      <c r="D48" s="5">
        <v>1500</v>
      </c>
      <c r="E48" s="5">
        <v>1000</v>
      </c>
      <c r="F48" s="71">
        <v>1</v>
      </c>
      <c r="G48" s="133">
        <v>1</v>
      </c>
      <c r="H48" s="41"/>
      <c r="I48" s="41"/>
      <c r="J48" s="41"/>
      <c r="K48" s="41"/>
    </row>
    <row r="49" spans="1:11" ht="40.15" customHeight="1" x14ac:dyDescent="0.2">
      <c r="A49" s="67"/>
      <c r="B49" s="4" t="s">
        <v>240</v>
      </c>
      <c r="C49" s="5">
        <v>3500</v>
      </c>
      <c r="D49" s="5">
        <v>1750</v>
      </c>
      <c r="E49" s="5">
        <v>1000</v>
      </c>
      <c r="F49" s="71">
        <v>1</v>
      </c>
      <c r="G49" s="133">
        <v>1</v>
      </c>
      <c r="H49" s="41"/>
      <c r="I49" s="41"/>
      <c r="J49" s="41"/>
      <c r="K49" s="41"/>
    </row>
    <row r="50" spans="1:11" ht="40.15" customHeight="1" x14ac:dyDescent="0.2">
      <c r="A50" s="67"/>
      <c r="B50" s="4" t="s">
        <v>241</v>
      </c>
      <c r="C50" s="5">
        <v>4500</v>
      </c>
      <c r="D50" s="5">
        <v>2250</v>
      </c>
      <c r="E50" s="5">
        <v>1125</v>
      </c>
      <c r="F50" s="71">
        <v>1</v>
      </c>
      <c r="G50" s="133">
        <v>1</v>
      </c>
      <c r="H50" s="41"/>
      <c r="I50" s="41"/>
      <c r="J50" s="41"/>
      <c r="K50" s="41"/>
    </row>
    <row r="51" spans="1:11" ht="40.15" customHeight="1" x14ac:dyDescent="0.2">
      <c r="A51" s="67"/>
      <c r="B51" s="4" t="s">
        <v>242</v>
      </c>
      <c r="C51" s="5">
        <v>4000</v>
      </c>
      <c r="D51" s="5">
        <v>2000</v>
      </c>
      <c r="E51" s="5">
        <v>1000</v>
      </c>
      <c r="F51" s="71">
        <v>1</v>
      </c>
      <c r="G51" s="133">
        <v>1</v>
      </c>
      <c r="H51" s="41"/>
      <c r="I51" s="41"/>
      <c r="J51" s="41"/>
      <c r="K51" s="41"/>
    </row>
    <row r="52" spans="1:11" ht="40.15" customHeight="1" x14ac:dyDescent="0.2">
      <c r="A52" s="67"/>
      <c r="B52" s="4" t="s">
        <v>243</v>
      </c>
      <c r="C52" s="5">
        <v>3000</v>
      </c>
      <c r="D52" s="5">
        <v>1500</v>
      </c>
      <c r="E52" s="5">
        <v>1000</v>
      </c>
      <c r="F52" s="71">
        <v>1</v>
      </c>
      <c r="G52" s="133">
        <v>1</v>
      </c>
      <c r="H52" s="41"/>
      <c r="I52" s="41"/>
      <c r="J52" s="41"/>
      <c r="K52" s="41"/>
    </row>
    <row r="53" spans="1:11" ht="27.6" customHeight="1" x14ac:dyDescent="0.2">
      <c r="A53" s="67"/>
      <c r="B53" s="4" t="s">
        <v>244</v>
      </c>
      <c r="C53" s="5">
        <v>4000</v>
      </c>
      <c r="D53" s="5">
        <v>2000</v>
      </c>
      <c r="E53" s="5">
        <v>1000</v>
      </c>
      <c r="F53" s="71">
        <v>1</v>
      </c>
      <c r="G53" s="133">
        <v>1</v>
      </c>
      <c r="H53" s="41"/>
      <c r="I53" s="41"/>
      <c r="J53" s="41"/>
      <c r="K53" s="41"/>
    </row>
    <row r="54" spans="1:11" ht="27.6" customHeight="1" x14ac:dyDescent="0.2">
      <c r="A54" s="67"/>
      <c r="B54" s="4" t="s">
        <v>245</v>
      </c>
      <c r="C54" s="5">
        <v>4000</v>
      </c>
      <c r="D54" s="5">
        <v>2000</v>
      </c>
      <c r="E54" s="5">
        <v>1000</v>
      </c>
      <c r="F54" s="71">
        <v>1</v>
      </c>
      <c r="G54" s="133">
        <v>1</v>
      </c>
      <c r="H54" s="41"/>
      <c r="I54" s="41"/>
      <c r="J54" s="41"/>
      <c r="K54" s="41"/>
    </row>
    <row r="55" spans="1:11" ht="40.15" customHeight="1" x14ac:dyDescent="0.2">
      <c r="A55" s="67"/>
      <c r="B55" s="4" t="s">
        <v>246</v>
      </c>
      <c r="C55" s="5">
        <v>4000</v>
      </c>
      <c r="D55" s="5">
        <v>2000</v>
      </c>
      <c r="E55" s="5">
        <v>1000</v>
      </c>
      <c r="F55" s="71">
        <v>1</v>
      </c>
      <c r="G55" s="133">
        <v>1</v>
      </c>
      <c r="H55" s="41"/>
      <c r="I55" s="41"/>
      <c r="J55" s="41"/>
      <c r="K55" s="41"/>
    </row>
    <row r="56" spans="1:11" ht="27.6" customHeight="1" x14ac:dyDescent="0.2">
      <c r="A56" s="67"/>
      <c r="B56" s="4" t="s">
        <v>247</v>
      </c>
      <c r="C56" s="5">
        <v>4000</v>
      </c>
      <c r="D56" s="5">
        <v>2000</v>
      </c>
      <c r="E56" s="5">
        <v>1000</v>
      </c>
      <c r="F56" s="71">
        <v>1</v>
      </c>
      <c r="G56" s="133">
        <v>1</v>
      </c>
      <c r="H56" s="41"/>
      <c r="I56" s="41"/>
      <c r="J56" s="41"/>
      <c r="K56" s="41"/>
    </row>
    <row r="57" spans="1:11" ht="27.6" customHeight="1" x14ac:dyDescent="0.2">
      <c r="A57" s="67"/>
      <c r="B57" s="4" t="s">
        <v>248</v>
      </c>
      <c r="C57" s="5">
        <v>3500</v>
      </c>
      <c r="D57" s="5">
        <v>2500</v>
      </c>
      <c r="E57" s="5">
        <v>1000</v>
      </c>
      <c r="F57" s="71">
        <v>1</v>
      </c>
      <c r="G57" s="133">
        <v>1</v>
      </c>
      <c r="H57" s="41"/>
      <c r="I57" s="41"/>
      <c r="J57" s="41"/>
      <c r="K57" s="41"/>
    </row>
    <row r="58" spans="1:11" ht="27.6" customHeight="1" x14ac:dyDescent="0.2">
      <c r="A58" s="67"/>
      <c r="B58" s="4" t="s">
        <v>249</v>
      </c>
      <c r="C58" s="5">
        <v>3500</v>
      </c>
      <c r="D58" s="5">
        <v>2500</v>
      </c>
      <c r="E58" s="5">
        <v>1000</v>
      </c>
      <c r="F58" s="71">
        <v>1</v>
      </c>
      <c r="G58" s="133">
        <v>1</v>
      </c>
      <c r="H58" s="41"/>
      <c r="I58" s="41"/>
      <c r="J58" s="41"/>
      <c r="K58" s="41"/>
    </row>
    <row r="59" spans="1:11" ht="27.6" customHeight="1" x14ac:dyDescent="0.2">
      <c r="A59" s="67"/>
      <c r="B59" s="4" t="s">
        <v>250</v>
      </c>
      <c r="C59" s="5">
        <v>3500</v>
      </c>
      <c r="D59" s="5">
        <v>2500</v>
      </c>
      <c r="E59" s="5">
        <v>1000</v>
      </c>
      <c r="F59" s="71">
        <v>1</v>
      </c>
      <c r="G59" s="133">
        <v>1</v>
      </c>
      <c r="H59" s="41"/>
      <c r="I59" s="41"/>
      <c r="J59" s="41"/>
      <c r="K59" s="41"/>
    </row>
    <row r="60" spans="1:11" ht="27.6" customHeight="1" x14ac:dyDescent="0.2">
      <c r="A60" s="67"/>
      <c r="B60" s="4" t="s">
        <v>251</v>
      </c>
      <c r="C60" s="5">
        <v>3500</v>
      </c>
      <c r="D60" s="5">
        <v>2500</v>
      </c>
      <c r="E60" s="5">
        <v>1000</v>
      </c>
      <c r="F60" s="71">
        <v>1</v>
      </c>
      <c r="G60" s="133">
        <v>1</v>
      </c>
      <c r="H60" s="41"/>
      <c r="I60" s="41"/>
      <c r="J60" s="41"/>
      <c r="K60" s="41"/>
    </row>
    <row r="61" spans="1:11" ht="27.6" customHeight="1" x14ac:dyDescent="0.2">
      <c r="A61" s="67"/>
      <c r="B61" s="4" t="s">
        <v>252</v>
      </c>
      <c r="C61" s="5">
        <v>3500</v>
      </c>
      <c r="D61" s="5">
        <v>2500</v>
      </c>
      <c r="E61" s="5">
        <v>1000</v>
      </c>
      <c r="F61" s="71">
        <v>1</v>
      </c>
      <c r="G61" s="133">
        <v>1</v>
      </c>
      <c r="H61" s="41"/>
      <c r="I61" s="41"/>
      <c r="J61" s="41"/>
      <c r="K61" s="41"/>
    </row>
    <row r="62" spans="1:11" ht="40.15" customHeight="1" x14ac:dyDescent="0.2">
      <c r="A62" s="67"/>
      <c r="B62" s="4" t="s">
        <v>253</v>
      </c>
      <c r="C62" s="5">
        <v>3500</v>
      </c>
      <c r="D62" s="5">
        <v>2500</v>
      </c>
      <c r="E62" s="5">
        <v>1000</v>
      </c>
      <c r="F62" s="71">
        <v>1</v>
      </c>
      <c r="G62" s="133">
        <v>1</v>
      </c>
      <c r="H62" s="41"/>
      <c r="I62" s="41"/>
      <c r="J62" s="41"/>
      <c r="K62" s="41"/>
    </row>
    <row r="63" spans="1:11" ht="27.6" customHeight="1" x14ac:dyDescent="0.2">
      <c r="A63" s="67">
        <v>11</v>
      </c>
      <c r="B63" s="2" t="s">
        <v>254</v>
      </c>
      <c r="C63" s="3"/>
      <c r="D63" s="3"/>
      <c r="E63" s="3"/>
      <c r="F63" s="41"/>
      <c r="G63" s="145"/>
      <c r="H63" s="41"/>
      <c r="I63" s="41"/>
      <c r="J63" s="41"/>
      <c r="K63" s="41"/>
    </row>
    <row r="64" spans="1:11" ht="40.15" customHeight="1" x14ac:dyDescent="0.2">
      <c r="A64" s="67"/>
      <c r="B64" s="4" t="s">
        <v>255</v>
      </c>
      <c r="C64" s="5">
        <v>3000</v>
      </c>
      <c r="D64" s="5">
        <v>1500</v>
      </c>
      <c r="E64" s="5">
        <v>1000</v>
      </c>
      <c r="F64" s="71">
        <v>1</v>
      </c>
      <c r="G64" s="133">
        <v>1</v>
      </c>
      <c r="H64" s="41"/>
      <c r="I64" s="41"/>
      <c r="J64" s="41"/>
      <c r="K64" s="41"/>
    </row>
    <row r="65" spans="1:11" ht="40.15" customHeight="1" x14ac:dyDescent="0.2">
      <c r="A65" s="67"/>
      <c r="B65" s="4" t="s">
        <v>256</v>
      </c>
      <c r="C65" s="5">
        <v>2500</v>
      </c>
      <c r="D65" s="5">
        <v>1500</v>
      </c>
      <c r="E65" s="5">
        <v>1000</v>
      </c>
      <c r="F65" s="71">
        <v>1</v>
      </c>
      <c r="G65" s="133">
        <v>1</v>
      </c>
      <c r="H65" s="41"/>
      <c r="I65" s="41"/>
      <c r="J65" s="41"/>
      <c r="K65" s="41"/>
    </row>
    <row r="66" spans="1:11" ht="40.15" customHeight="1" x14ac:dyDescent="0.2">
      <c r="A66" s="67"/>
      <c r="B66" s="4" t="s">
        <v>257</v>
      </c>
      <c r="C66" s="5">
        <v>2500</v>
      </c>
      <c r="D66" s="5">
        <v>1500</v>
      </c>
      <c r="E66" s="5">
        <v>1000</v>
      </c>
      <c r="F66" s="71">
        <v>1</v>
      </c>
      <c r="G66" s="133">
        <v>1</v>
      </c>
      <c r="H66" s="41"/>
      <c r="I66" s="41"/>
      <c r="J66" s="41"/>
      <c r="K66" s="41"/>
    </row>
    <row r="67" spans="1:11" ht="40.15" customHeight="1" x14ac:dyDescent="0.2">
      <c r="A67" s="67"/>
      <c r="B67" s="4" t="s">
        <v>258</v>
      </c>
      <c r="C67" s="5">
        <v>2500</v>
      </c>
      <c r="D67" s="5">
        <v>1500</v>
      </c>
      <c r="E67" s="5">
        <v>1000</v>
      </c>
      <c r="F67" s="71">
        <v>1</v>
      </c>
      <c r="G67" s="133">
        <v>1</v>
      </c>
      <c r="H67" s="41"/>
      <c r="I67" s="41"/>
      <c r="J67" s="41"/>
      <c r="K67" s="41"/>
    </row>
    <row r="68" spans="1:11" ht="27.6" customHeight="1" x14ac:dyDescent="0.2">
      <c r="A68" s="67"/>
      <c r="B68" s="4" t="s">
        <v>259</v>
      </c>
      <c r="C68" s="5">
        <v>2500</v>
      </c>
      <c r="D68" s="5">
        <v>1500</v>
      </c>
      <c r="E68" s="5">
        <v>1000</v>
      </c>
      <c r="F68" s="71">
        <v>1</v>
      </c>
      <c r="G68" s="133">
        <v>1</v>
      </c>
      <c r="H68" s="41"/>
      <c r="I68" s="41"/>
      <c r="J68" s="41"/>
      <c r="K68" s="41"/>
    </row>
    <row r="69" spans="1:11" ht="40.15" customHeight="1" x14ac:dyDescent="0.2">
      <c r="A69" s="67"/>
      <c r="B69" s="4" t="s">
        <v>260</v>
      </c>
      <c r="C69" s="5">
        <v>2500</v>
      </c>
      <c r="D69" s="5">
        <v>1500</v>
      </c>
      <c r="E69" s="5">
        <v>1000</v>
      </c>
      <c r="F69" s="71">
        <v>1</v>
      </c>
      <c r="G69" s="133">
        <v>1</v>
      </c>
      <c r="H69" s="41"/>
      <c r="I69" s="41"/>
      <c r="J69" s="41"/>
      <c r="K69" s="41"/>
    </row>
    <row r="70" spans="1:11" ht="40.15" customHeight="1" x14ac:dyDescent="0.2">
      <c r="A70" s="67"/>
      <c r="B70" s="4" t="s">
        <v>261</v>
      </c>
      <c r="C70" s="5">
        <v>2500</v>
      </c>
      <c r="D70" s="5">
        <v>1500</v>
      </c>
      <c r="E70" s="5">
        <v>1000</v>
      </c>
      <c r="F70" s="71">
        <v>1</v>
      </c>
      <c r="G70" s="133">
        <v>1</v>
      </c>
      <c r="H70" s="41"/>
      <c r="I70" s="41"/>
      <c r="J70" s="41"/>
      <c r="K70" s="41"/>
    </row>
    <row r="71" spans="1:11" ht="40.15" customHeight="1" x14ac:dyDescent="0.2">
      <c r="A71" s="67"/>
      <c r="B71" s="4" t="s">
        <v>262</v>
      </c>
      <c r="C71" s="5">
        <v>3000</v>
      </c>
      <c r="D71" s="5">
        <v>1500</v>
      </c>
      <c r="E71" s="5">
        <v>1000</v>
      </c>
      <c r="F71" s="71">
        <v>1</v>
      </c>
      <c r="G71" s="133">
        <v>1</v>
      </c>
      <c r="H71" s="41"/>
      <c r="I71" s="41"/>
      <c r="J71" s="41"/>
      <c r="K71" s="41"/>
    </row>
    <row r="72" spans="1:11" ht="40.15" customHeight="1" x14ac:dyDescent="0.2">
      <c r="A72" s="67"/>
      <c r="B72" s="4" t="s">
        <v>263</v>
      </c>
      <c r="C72" s="5">
        <v>2500</v>
      </c>
      <c r="D72" s="5">
        <v>1500</v>
      </c>
      <c r="E72" s="5">
        <v>1000</v>
      </c>
      <c r="F72" s="71">
        <v>1</v>
      </c>
      <c r="G72" s="133">
        <v>1</v>
      </c>
      <c r="H72" s="41"/>
      <c r="I72" s="41"/>
      <c r="J72" s="41"/>
      <c r="K72" s="41"/>
    </row>
    <row r="73" spans="1:11" ht="40.15" customHeight="1" x14ac:dyDescent="0.2">
      <c r="A73" s="67"/>
      <c r="B73" s="4" t="s">
        <v>264</v>
      </c>
      <c r="C73" s="5">
        <v>2500</v>
      </c>
      <c r="D73" s="5">
        <v>1500</v>
      </c>
      <c r="E73" s="5">
        <v>1000</v>
      </c>
      <c r="F73" s="71">
        <v>1</v>
      </c>
      <c r="G73" s="133">
        <v>1</v>
      </c>
      <c r="H73" s="41"/>
      <c r="I73" s="41"/>
      <c r="J73" s="41"/>
      <c r="K73" s="41"/>
    </row>
    <row r="74" spans="1:11" ht="27.6" customHeight="1" x14ac:dyDescent="0.2">
      <c r="A74" s="67"/>
      <c r="B74" s="4" t="s">
        <v>265</v>
      </c>
      <c r="C74" s="5">
        <v>2500</v>
      </c>
      <c r="D74" s="5">
        <v>1500</v>
      </c>
      <c r="E74" s="5">
        <v>1000</v>
      </c>
      <c r="F74" s="71">
        <v>1</v>
      </c>
      <c r="G74" s="133">
        <v>1</v>
      </c>
      <c r="H74" s="41"/>
      <c r="I74" s="41"/>
      <c r="J74" s="41"/>
      <c r="K74" s="41"/>
    </row>
    <row r="75" spans="1:11" ht="27.6" customHeight="1" x14ac:dyDescent="0.2">
      <c r="A75" s="67"/>
      <c r="B75" s="4" t="s">
        <v>266</v>
      </c>
      <c r="C75" s="5">
        <v>2500</v>
      </c>
      <c r="D75" s="5">
        <v>1500</v>
      </c>
      <c r="E75" s="5">
        <v>1000</v>
      </c>
      <c r="F75" s="71">
        <v>1</v>
      </c>
      <c r="G75" s="133">
        <v>1</v>
      </c>
      <c r="H75" s="41"/>
      <c r="I75" s="41"/>
      <c r="J75" s="41"/>
      <c r="K75" s="41"/>
    </row>
    <row r="76" spans="1:11" ht="40.15" customHeight="1" x14ac:dyDescent="0.2">
      <c r="A76" s="67"/>
      <c r="B76" s="4" t="s">
        <v>267</v>
      </c>
      <c r="C76" s="5">
        <v>2500</v>
      </c>
      <c r="D76" s="5">
        <v>1500</v>
      </c>
      <c r="E76" s="5">
        <v>1000</v>
      </c>
      <c r="F76" s="71">
        <v>1</v>
      </c>
      <c r="G76" s="133">
        <v>1</v>
      </c>
      <c r="H76" s="41"/>
      <c r="I76" s="41"/>
      <c r="J76" s="41"/>
      <c r="K76" s="41"/>
    </row>
    <row r="77" spans="1:11" ht="40.15" customHeight="1" x14ac:dyDescent="0.2">
      <c r="A77" s="67"/>
      <c r="B77" s="4" t="s">
        <v>268</v>
      </c>
      <c r="C77" s="5">
        <v>2500</v>
      </c>
      <c r="D77" s="5">
        <v>1500</v>
      </c>
      <c r="E77" s="5">
        <v>1000</v>
      </c>
      <c r="F77" s="71">
        <v>1</v>
      </c>
      <c r="G77" s="133">
        <v>1</v>
      </c>
      <c r="H77" s="41"/>
      <c r="I77" s="41"/>
      <c r="J77" s="41"/>
      <c r="K77" s="41"/>
    </row>
    <row r="78" spans="1:11" ht="40.15" customHeight="1" x14ac:dyDescent="0.2">
      <c r="A78" s="67"/>
      <c r="B78" s="4" t="s">
        <v>269</v>
      </c>
      <c r="C78" s="5">
        <v>2500</v>
      </c>
      <c r="D78" s="5">
        <v>1500</v>
      </c>
      <c r="E78" s="5">
        <v>1000</v>
      </c>
      <c r="F78" s="71">
        <v>1</v>
      </c>
      <c r="G78" s="133">
        <v>1</v>
      </c>
      <c r="H78" s="41"/>
      <c r="I78" s="41"/>
      <c r="J78" s="41"/>
      <c r="K78" s="41"/>
    </row>
    <row r="79" spans="1:11" ht="40.15" customHeight="1" x14ac:dyDescent="0.2">
      <c r="A79" s="67"/>
      <c r="B79" s="4" t="s">
        <v>270</v>
      </c>
      <c r="C79" s="5">
        <v>2500</v>
      </c>
      <c r="D79" s="5">
        <v>1500</v>
      </c>
      <c r="E79" s="5">
        <v>1000</v>
      </c>
      <c r="F79" s="71">
        <v>1</v>
      </c>
      <c r="G79" s="133">
        <v>1</v>
      </c>
      <c r="H79" s="41"/>
      <c r="I79" s="41"/>
      <c r="J79" s="41"/>
      <c r="K79" s="41"/>
    </row>
    <row r="80" spans="1:11" ht="27.6" customHeight="1" x14ac:dyDescent="0.2">
      <c r="A80" s="67"/>
      <c r="B80" s="4" t="s">
        <v>271</v>
      </c>
      <c r="C80" s="5">
        <v>2500</v>
      </c>
      <c r="D80" s="5">
        <v>1500</v>
      </c>
      <c r="E80" s="5">
        <v>1000</v>
      </c>
      <c r="F80" s="71">
        <v>1</v>
      </c>
      <c r="G80" s="133">
        <v>1</v>
      </c>
      <c r="H80" s="41"/>
      <c r="I80" s="41"/>
      <c r="J80" s="41"/>
      <c r="K80" s="41"/>
    </row>
    <row r="81" spans="1:11" ht="27.6" customHeight="1" x14ac:dyDescent="0.2">
      <c r="A81" s="67"/>
      <c r="B81" s="4" t="s">
        <v>272</v>
      </c>
      <c r="C81" s="5">
        <v>2500</v>
      </c>
      <c r="D81" s="5">
        <v>1500</v>
      </c>
      <c r="E81" s="5">
        <v>1000</v>
      </c>
      <c r="F81" s="71">
        <v>1</v>
      </c>
      <c r="G81" s="133">
        <v>1</v>
      </c>
      <c r="H81" s="41"/>
      <c r="I81" s="41"/>
      <c r="J81" s="41"/>
      <c r="K81" s="41"/>
    </row>
    <row r="82" spans="1:11" ht="27.6" customHeight="1" x14ac:dyDescent="0.2">
      <c r="A82" s="67"/>
      <c r="B82" s="4" t="s">
        <v>273</v>
      </c>
      <c r="C82" s="5">
        <v>2500</v>
      </c>
      <c r="D82" s="5">
        <v>1500</v>
      </c>
      <c r="E82" s="5">
        <v>1000</v>
      </c>
      <c r="F82" s="71">
        <v>1</v>
      </c>
      <c r="G82" s="133">
        <v>1</v>
      </c>
      <c r="H82" s="41"/>
      <c r="I82" s="41"/>
      <c r="J82" s="41"/>
      <c r="K82" s="41"/>
    </row>
    <row r="83" spans="1:11" ht="27.6" customHeight="1" x14ac:dyDescent="0.2">
      <c r="A83" s="67"/>
      <c r="B83" s="4" t="s">
        <v>274</v>
      </c>
      <c r="C83" s="5">
        <v>2500</v>
      </c>
      <c r="D83" s="5">
        <v>1500</v>
      </c>
      <c r="E83" s="5">
        <v>1000</v>
      </c>
      <c r="F83" s="71">
        <v>1</v>
      </c>
      <c r="G83" s="133">
        <v>1</v>
      </c>
      <c r="H83" s="41"/>
      <c r="I83" s="41"/>
      <c r="J83" s="41"/>
      <c r="K83" s="41"/>
    </row>
    <row r="84" spans="1:11" ht="27.6" customHeight="1" x14ac:dyDescent="0.2">
      <c r="A84" s="67"/>
      <c r="B84" s="4" t="s">
        <v>275</v>
      </c>
      <c r="C84" s="5">
        <v>2500</v>
      </c>
      <c r="D84" s="5">
        <v>1500</v>
      </c>
      <c r="E84" s="5">
        <v>1000</v>
      </c>
      <c r="F84" s="71">
        <v>1</v>
      </c>
      <c r="G84" s="133">
        <v>1</v>
      </c>
      <c r="H84" s="41"/>
      <c r="I84" s="41"/>
      <c r="J84" s="41"/>
      <c r="K84" s="41"/>
    </row>
    <row r="85" spans="1:11" ht="27.6" customHeight="1" x14ac:dyDescent="0.2">
      <c r="A85" s="67"/>
      <c r="B85" s="4" t="s">
        <v>276</v>
      </c>
      <c r="C85" s="5">
        <v>2500</v>
      </c>
      <c r="D85" s="5">
        <v>1500</v>
      </c>
      <c r="E85" s="5">
        <v>1000</v>
      </c>
      <c r="F85" s="71">
        <v>1</v>
      </c>
      <c r="G85" s="133">
        <v>1</v>
      </c>
      <c r="H85" s="41"/>
      <c r="I85" s="41"/>
      <c r="J85" s="41"/>
      <c r="K85" s="41"/>
    </row>
    <row r="86" spans="1:11" ht="27.6" customHeight="1" x14ac:dyDescent="0.2">
      <c r="A86" s="67"/>
      <c r="B86" s="4" t="s">
        <v>277</v>
      </c>
      <c r="C86" s="5">
        <v>2500</v>
      </c>
      <c r="D86" s="5">
        <v>1500</v>
      </c>
      <c r="E86" s="5">
        <v>1000</v>
      </c>
      <c r="F86" s="71">
        <v>1</v>
      </c>
      <c r="G86" s="133">
        <v>1</v>
      </c>
      <c r="H86" s="41"/>
      <c r="I86" s="41"/>
      <c r="J86" s="41"/>
      <c r="K86" s="41"/>
    </row>
    <row r="87" spans="1:11" ht="27.6" customHeight="1" x14ac:dyDescent="0.2">
      <c r="A87" s="67"/>
      <c r="B87" s="4" t="s">
        <v>278</v>
      </c>
      <c r="C87" s="5">
        <v>2500</v>
      </c>
      <c r="D87" s="5">
        <v>1500</v>
      </c>
      <c r="E87" s="5">
        <v>1000</v>
      </c>
      <c r="F87" s="71">
        <v>1</v>
      </c>
      <c r="G87" s="133">
        <v>1</v>
      </c>
      <c r="H87" s="41"/>
      <c r="I87" s="41"/>
      <c r="J87" s="41"/>
      <c r="K87" s="41"/>
    </row>
    <row r="88" spans="1:11" ht="27.6" customHeight="1" x14ac:dyDescent="0.2">
      <c r="A88" s="67"/>
      <c r="B88" s="4" t="s">
        <v>279</v>
      </c>
      <c r="C88" s="5">
        <v>2500</v>
      </c>
      <c r="D88" s="5">
        <v>1500</v>
      </c>
      <c r="E88" s="5">
        <v>1000</v>
      </c>
      <c r="F88" s="71">
        <v>1</v>
      </c>
      <c r="G88" s="133">
        <v>1</v>
      </c>
      <c r="H88" s="41"/>
      <c r="I88" s="41"/>
      <c r="J88" s="41"/>
      <c r="K88" s="41"/>
    </row>
    <row r="89" spans="1:11" ht="27.6" customHeight="1" x14ac:dyDescent="0.2">
      <c r="A89" s="67"/>
      <c r="B89" s="4" t="s">
        <v>280</v>
      </c>
      <c r="C89" s="5">
        <v>2500</v>
      </c>
      <c r="D89" s="5">
        <v>1500</v>
      </c>
      <c r="E89" s="5">
        <v>1000</v>
      </c>
      <c r="F89" s="71">
        <v>1</v>
      </c>
      <c r="G89" s="133">
        <v>1</v>
      </c>
      <c r="H89" s="41"/>
      <c r="I89" s="41"/>
      <c r="J89" s="41"/>
      <c r="K89" s="41"/>
    </row>
    <row r="90" spans="1:11" ht="27.6" customHeight="1" x14ac:dyDescent="0.2">
      <c r="A90" s="67"/>
      <c r="B90" s="4" t="s">
        <v>281</v>
      </c>
      <c r="C90" s="5">
        <v>2500</v>
      </c>
      <c r="D90" s="5">
        <v>1500</v>
      </c>
      <c r="E90" s="5">
        <v>1000</v>
      </c>
      <c r="F90" s="71">
        <v>1</v>
      </c>
      <c r="G90" s="133">
        <v>1</v>
      </c>
      <c r="H90" s="41"/>
      <c r="I90" s="41"/>
      <c r="J90" s="41"/>
      <c r="K90" s="41"/>
    </row>
    <row r="91" spans="1:11" ht="27.6" customHeight="1" x14ac:dyDescent="0.2">
      <c r="A91" s="67"/>
      <c r="B91" s="4" t="s">
        <v>282</v>
      </c>
      <c r="C91" s="5">
        <v>2500</v>
      </c>
      <c r="D91" s="5">
        <v>1500</v>
      </c>
      <c r="E91" s="5">
        <v>1000</v>
      </c>
      <c r="F91" s="71">
        <v>1</v>
      </c>
      <c r="G91" s="133">
        <v>1</v>
      </c>
      <c r="H91" s="41"/>
      <c r="I91" s="41"/>
      <c r="J91" s="41"/>
      <c r="K91" s="41"/>
    </row>
    <row r="92" spans="1:11" ht="27.6" customHeight="1" x14ac:dyDescent="0.2">
      <c r="A92" s="67"/>
      <c r="B92" s="4" t="s">
        <v>283</v>
      </c>
      <c r="C92" s="5">
        <v>2500</v>
      </c>
      <c r="D92" s="5">
        <v>1500</v>
      </c>
      <c r="E92" s="5">
        <v>1000</v>
      </c>
      <c r="F92" s="71">
        <v>1</v>
      </c>
      <c r="G92" s="133">
        <v>1</v>
      </c>
      <c r="H92" s="41"/>
      <c r="I92" s="41"/>
      <c r="J92" s="41"/>
      <c r="K92" s="41"/>
    </row>
    <row r="93" spans="1:11" ht="27.6" customHeight="1" x14ac:dyDescent="0.2">
      <c r="A93" s="67"/>
      <c r="B93" s="4" t="s">
        <v>284</v>
      </c>
      <c r="C93" s="5">
        <v>2500</v>
      </c>
      <c r="D93" s="5">
        <v>1500</v>
      </c>
      <c r="E93" s="5">
        <v>1000</v>
      </c>
      <c r="F93" s="71">
        <v>1</v>
      </c>
      <c r="G93" s="133">
        <v>1</v>
      </c>
      <c r="H93" s="41"/>
      <c r="I93" s="41"/>
      <c r="J93" s="41"/>
      <c r="K93" s="41"/>
    </row>
    <row r="94" spans="1:11" ht="27.6" customHeight="1" x14ac:dyDescent="0.2">
      <c r="A94" s="67"/>
      <c r="B94" s="4" t="s">
        <v>285</v>
      </c>
      <c r="C94" s="5">
        <v>2500</v>
      </c>
      <c r="D94" s="5">
        <v>1500</v>
      </c>
      <c r="E94" s="5">
        <v>1000</v>
      </c>
      <c r="F94" s="71">
        <v>1</v>
      </c>
      <c r="G94" s="133">
        <v>1</v>
      </c>
      <c r="H94" s="41"/>
      <c r="I94" s="41"/>
      <c r="J94" s="41"/>
      <c r="K94" s="41"/>
    </row>
    <row r="95" spans="1:11" ht="40.15" customHeight="1" x14ac:dyDescent="0.2">
      <c r="A95" s="67"/>
      <c r="B95" s="4" t="s">
        <v>286</v>
      </c>
      <c r="C95" s="5">
        <v>2500</v>
      </c>
      <c r="D95" s="5">
        <v>1500</v>
      </c>
      <c r="E95" s="5">
        <v>1000</v>
      </c>
      <c r="F95" s="71">
        <v>1</v>
      </c>
      <c r="G95" s="133">
        <v>1</v>
      </c>
      <c r="H95" s="41"/>
      <c r="I95" s="41"/>
      <c r="J95" s="41"/>
      <c r="K95" s="41"/>
    </row>
    <row r="96" spans="1:11" ht="40.15" customHeight="1" x14ac:dyDescent="0.2">
      <c r="A96" s="67"/>
      <c r="B96" s="4" t="s">
        <v>287</v>
      </c>
      <c r="C96" s="5">
        <v>2500</v>
      </c>
      <c r="D96" s="5">
        <v>1500</v>
      </c>
      <c r="E96" s="5">
        <v>1000</v>
      </c>
      <c r="F96" s="71">
        <v>1</v>
      </c>
      <c r="G96" s="133">
        <v>1</v>
      </c>
      <c r="H96" s="41"/>
      <c r="I96" s="41"/>
      <c r="J96" s="41"/>
      <c r="K96" s="41"/>
    </row>
    <row r="97" spans="1:11" ht="40.15" customHeight="1" x14ac:dyDescent="0.2">
      <c r="A97" s="67"/>
      <c r="B97" s="4" t="s">
        <v>288</v>
      </c>
      <c r="C97" s="5">
        <v>2500</v>
      </c>
      <c r="D97" s="5">
        <v>1500</v>
      </c>
      <c r="E97" s="5">
        <v>1000</v>
      </c>
      <c r="F97" s="71">
        <v>1</v>
      </c>
      <c r="G97" s="133">
        <v>1</v>
      </c>
      <c r="H97" s="41"/>
      <c r="I97" s="41"/>
      <c r="J97" s="41"/>
      <c r="K97" s="41"/>
    </row>
    <row r="98" spans="1:11" ht="27.6" customHeight="1" x14ac:dyDescent="0.2">
      <c r="A98" s="67"/>
      <c r="B98" s="4" t="s">
        <v>289</v>
      </c>
      <c r="C98" s="5">
        <v>2500</v>
      </c>
      <c r="D98" s="5">
        <v>1500</v>
      </c>
      <c r="E98" s="5">
        <v>1000</v>
      </c>
      <c r="F98" s="71">
        <v>1</v>
      </c>
      <c r="G98" s="133">
        <v>1</v>
      </c>
      <c r="H98" s="41"/>
      <c r="I98" s="41"/>
      <c r="J98" s="41"/>
      <c r="K98" s="41"/>
    </row>
    <row r="99" spans="1:11" ht="27.6" customHeight="1" x14ac:dyDescent="0.2">
      <c r="A99" s="67"/>
      <c r="B99" s="4" t="s">
        <v>290</v>
      </c>
      <c r="C99" s="5">
        <v>2500</v>
      </c>
      <c r="D99" s="5">
        <v>1500</v>
      </c>
      <c r="E99" s="5">
        <v>1000</v>
      </c>
      <c r="F99" s="71">
        <v>1</v>
      </c>
      <c r="G99" s="133">
        <v>1</v>
      </c>
      <c r="H99" s="41"/>
      <c r="I99" s="41"/>
      <c r="J99" s="41"/>
      <c r="K99" s="41"/>
    </row>
    <row r="100" spans="1:11" ht="27.6" customHeight="1" x14ac:dyDescent="0.2">
      <c r="A100" s="67"/>
      <c r="B100" s="4" t="s">
        <v>291</v>
      </c>
      <c r="C100" s="5">
        <v>2500</v>
      </c>
      <c r="D100" s="5">
        <v>1500</v>
      </c>
      <c r="E100" s="5">
        <v>1000</v>
      </c>
      <c r="F100" s="71">
        <v>1</v>
      </c>
      <c r="G100" s="133">
        <v>1</v>
      </c>
      <c r="H100" s="41"/>
      <c r="I100" s="41"/>
      <c r="J100" s="41"/>
      <c r="K100" s="41"/>
    </row>
    <row r="101" spans="1:11" ht="27.6" customHeight="1" x14ac:dyDescent="0.2">
      <c r="A101" s="67"/>
      <c r="B101" s="4" t="s">
        <v>292</v>
      </c>
      <c r="C101" s="5">
        <v>5000</v>
      </c>
      <c r="D101" s="5">
        <v>2500</v>
      </c>
      <c r="E101" s="5">
        <v>1300</v>
      </c>
      <c r="F101" s="71">
        <v>1</v>
      </c>
      <c r="G101" s="133">
        <v>1</v>
      </c>
      <c r="H101" s="41"/>
      <c r="I101" s="41"/>
      <c r="J101" s="41"/>
      <c r="K101" s="41"/>
    </row>
    <row r="102" spans="1:11" ht="40.15" customHeight="1" x14ac:dyDescent="0.2">
      <c r="A102" s="67"/>
      <c r="B102" s="4" t="s">
        <v>293</v>
      </c>
      <c r="C102" s="5">
        <v>3500</v>
      </c>
      <c r="D102" s="5">
        <v>2500</v>
      </c>
      <c r="E102" s="5">
        <v>1000</v>
      </c>
      <c r="F102" s="71">
        <v>1</v>
      </c>
      <c r="G102" s="133">
        <v>1</v>
      </c>
      <c r="H102" s="41"/>
      <c r="I102" s="41"/>
      <c r="J102" s="41"/>
      <c r="K102" s="41"/>
    </row>
    <row r="103" spans="1:11" ht="40.15" customHeight="1" x14ac:dyDescent="0.2">
      <c r="A103" s="67"/>
      <c r="B103" s="4" t="s">
        <v>294</v>
      </c>
      <c r="C103" s="5">
        <v>3000</v>
      </c>
      <c r="D103" s="5">
        <v>1500</v>
      </c>
      <c r="E103" s="5">
        <v>1000</v>
      </c>
      <c r="F103" s="71">
        <v>1</v>
      </c>
      <c r="G103" s="133">
        <v>1</v>
      </c>
      <c r="H103" s="41"/>
      <c r="I103" s="41"/>
      <c r="J103" s="41"/>
      <c r="K103" s="41"/>
    </row>
    <row r="104" spans="1:11" ht="27.6" customHeight="1" x14ac:dyDescent="0.2">
      <c r="A104" s="67">
        <v>12</v>
      </c>
      <c r="B104" s="2" t="s">
        <v>295</v>
      </c>
      <c r="C104" s="3"/>
      <c r="D104" s="3"/>
      <c r="E104" s="3"/>
      <c r="F104" s="41"/>
      <c r="G104" s="145"/>
      <c r="H104" s="41"/>
      <c r="I104" s="41"/>
      <c r="J104" s="41"/>
      <c r="K104" s="41"/>
    </row>
    <row r="105" spans="1:11" ht="27.6" customHeight="1" x14ac:dyDescent="0.2">
      <c r="A105" s="67"/>
      <c r="B105" s="4" t="s">
        <v>296</v>
      </c>
      <c r="C105" s="5">
        <v>7500</v>
      </c>
      <c r="D105" s="3"/>
      <c r="E105" s="3"/>
      <c r="F105" s="71">
        <v>1</v>
      </c>
      <c r="G105" s="133">
        <v>1</v>
      </c>
      <c r="H105" s="41"/>
      <c r="I105" s="41"/>
      <c r="J105" s="41"/>
      <c r="K105" s="41"/>
    </row>
    <row r="106" spans="1:11" ht="27.6" customHeight="1" x14ac:dyDescent="0.2">
      <c r="A106" s="67"/>
      <c r="B106" s="4" t="s">
        <v>148</v>
      </c>
      <c r="C106" s="5">
        <v>6300</v>
      </c>
      <c r="D106" s="3"/>
      <c r="E106" s="3"/>
      <c r="F106" s="71">
        <v>1</v>
      </c>
      <c r="G106" s="133">
        <v>1</v>
      </c>
      <c r="H106" s="41"/>
      <c r="I106" s="41"/>
      <c r="J106" s="41"/>
      <c r="K106" s="41"/>
    </row>
    <row r="107" spans="1:11" ht="40.15" customHeight="1" x14ac:dyDescent="0.2">
      <c r="A107" s="67"/>
      <c r="B107" s="2" t="s">
        <v>297</v>
      </c>
      <c r="C107" s="3"/>
      <c r="D107" s="3"/>
      <c r="E107" s="3"/>
      <c r="F107" s="41"/>
      <c r="G107" s="145"/>
      <c r="H107" s="41"/>
      <c r="I107" s="41"/>
      <c r="J107" s="41"/>
      <c r="K107" s="41"/>
    </row>
    <row r="108" spans="1:11" ht="27.6" customHeight="1" x14ac:dyDescent="0.2">
      <c r="A108" s="67">
        <v>13</v>
      </c>
      <c r="B108" s="2" t="s">
        <v>298</v>
      </c>
      <c r="C108" s="5">
        <v>6000</v>
      </c>
      <c r="D108" s="3"/>
      <c r="E108" s="3"/>
      <c r="F108" s="71">
        <v>1</v>
      </c>
      <c r="G108" s="133">
        <v>1</v>
      </c>
      <c r="H108" s="41"/>
      <c r="I108" s="41"/>
      <c r="J108" s="41"/>
      <c r="K108" s="41"/>
    </row>
    <row r="109" spans="1:11" ht="40.15" customHeight="1" x14ac:dyDescent="0.2">
      <c r="A109" s="67">
        <v>14</v>
      </c>
      <c r="B109" s="2" t="s">
        <v>299</v>
      </c>
      <c r="C109" s="3"/>
      <c r="D109" s="3"/>
      <c r="E109" s="3"/>
      <c r="F109" s="41"/>
      <c r="G109" s="145"/>
      <c r="H109" s="41"/>
      <c r="I109" s="41"/>
      <c r="J109" s="41"/>
      <c r="K109" s="41"/>
    </row>
    <row r="110" spans="1:11" ht="59.25" customHeight="1" x14ac:dyDescent="0.2">
      <c r="A110" s="67"/>
      <c r="B110" s="4" t="s">
        <v>300</v>
      </c>
      <c r="C110" s="5">
        <v>7000</v>
      </c>
      <c r="D110" s="3"/>
      <c r="E110" s="3"/>
      <c r="F110" s="71">
        <v>1</v>
      </c>
      <c r="G110" s="133">
        <v>1</v>
      </c>
      <c r="H110" s="41"/>
      <c r="I110" s="41"/>
      <c r="J110" s="41"/>
      <c r="K110" s="41"/>
    </row>
    <row r="111" spans="1:11" ht="40.15" customHeight="1" x14ac:dyDescent="0.2">
      <c r="A111" s="67"/>
      <c r="B111" s="4" t="s">
        <v>301</v>
      </c>
      <c r="C111" s="5">
        <v>8000</v>
      </c>
      <c r="D111" s="3"/>
      <c r="E111" s="3"/>
      <c r="F111" s="71">
        <v>1</v>
      </c>
      <c r="G111" s="133">
        <v>1</v>
      </c>
      <c r="H111" s="41"/>
      <c r="I111" s="41"/>
      <c r="J111" s="41"/>
      <c r="K111" s="41"/>
    </row>
    <row r="112" spans="1:11" ht="40.5" customHeight="1" x14ac:dyDescent="0.2">
      <c r="A112" s="67">
        <v>15</v>
      </c>
      <c r="B112" s="2" t="s">
        <v>302</v>
      </c>
      <c r="C112" s="3"/>
      <c r="D112" s="3"/>
      <c r="E112" s="3"/>
      <c r="F112" s="41"/>
      <c r="G112" s="145"/>
      <c r="H112" s="41"/>
      <c r="I112" s="41"/>
      <c r="J112" s="41"/>
      <c r="K112" s="41"/>
    </row>
    <row r="113" spans="1:11" ht="27.6" customHeight="1" x14ac:dyDescent="0.2">
      <c r="A113" s="67"/>
      <c r="B113" s="4" t="s">
        <v>303</v>
      </c>
      <c r="C113" s="5">
        <v>18000</v>
      </c>
      <c r="D113" s="3"/>
      <c r="E113" s="3"/>
      <c r="F113" s="71">
        <v>1</v>
      </c>
      <c r="G113" s="133">
        <v>1</v>
      </c>
      <c r="H113" s="41"/>
      <c r="I113" s="41"/>
      <c r="J113" s="41"/>
      <c r="K113" s="41"/>
    </row>
    <row r="114" spans="1:11" ht="27.6" customHeight="1" x14ac:dyDescent="0.2">
      <c r="A114" s="67"/>
      <c r="B114" s="4" t="s">
        <v>304</v>
      </c>
      <c r="C114" s="5">
        <v>16000</v>
      </c>
      <c r="D114" s="3"/>
      <c r="E114" s="3"/>
      <c r="F114" s="71">
        <v>1</v>
      </c>
      <c r="G114" s="133">
        <v>1</v>
      </c>
      <c r="H114" s="41"/>
      <c r="I114" s="41"/>
      <c r="J114" s="41"/>
      <c r="K114" s="41"/>
    </row>
    <row r="115" spans="1:11" ht="27.6" customHeight="1" x14ac:dyDescent="0.2">
      <c r="A115" s="2"/>
      <c r="B115" s="4" t="s">
        <v>305</v>
      </c>
      <c r="C115" s="18" t="s">
        <v>306</v>
      </c>
      <c r="D115" s="3"/>
      <c r="E115" s="3"/>
      <c r="F115" s="71">
        <v>1</v>
      </c>
      <c r="G115" s="133">
        <v>1</v>
      </c>
      <c r="H115" s="41"/>
      <c r="I115" s="41"/>
      <c r="J115" s="41"/>
      <c r="K115" s="41"/>
    </row>
    <row r="116" spans="1:11" ht="40.15" customHeight="1" x14ac:dyDescent="0.2">
      <c r="A116" s="2"/>
      <c r="B116" s="4" t="s">
        <v>307</v>
      </c>
      <c r="C116" s="18" t="s">
        <v>306</v>
      </c>
      <c r="D116" s="3"/>
      <c r="E116" s="3"/>
      <c r="F116" s="71">
        <v>1</v>
      </c>
      <c r="G116" s="133">
        <v>1</v>
      </c>
      <c r="H116" s="41"/>
      <c r="I116" s="41"/>
      <c r="J116" s="41"/>
      <c r="K116" s="41"/>
    </row>
    <row r="117" spans="1:11" ht="27.6" customHeight="1" x14ac:dyDescent="0.2">
      <c r="A117" s="67"/>
      <c r="B117" s="4" t="s">
        <v>308</v>
      </c>
      <c r="C117" s="5">
        <v>12000</v>
      </c>
      <c r="D117" s="3"/>
      <c r="E117" s="3"/>
      <c r="F117" s="71">
        <v>1</v>
      </c>
      <c r="G117" s="133">
        <v>1</v>
      </c>
      <c r="H117" s="41"/>
      <c r="I117" s="41"/>
      <c r="J117" s="41"/>
      <c r="K117" s="41"/>
    </row>
    <row r="118" spans="1:11" ht="27.6" customHeight="1" x14ac:dyDescent="0.2">
      <c r="A118" s="67"/>
      <c r="B118" s="4" t="s">
        <v>309</v>
      </c>
      <c r="C118" s="5">
        <v>11000</v>
      </c>
      <c r="D118" s="3"/>
      <c r="E118" s="3"/>
      <c r="F118" s="71">
        <v>1</v>
      </c>
      <c r="G118" s="133">
        <v>1</v>
      </c>
      <c r="H118" s="41"/>
      <c r="I118" s="41"/>
      <c r="J118" s="41"/>
      <c r="K118" s="41"/>
    </row>
    <row r="119" spans="1:11" ht="27.6" customHeight="1" x14ac:dyDescent="0.2">
      <c r="A119" s="67"/>
      <c r="B119" s="4" t="s">
        <v>310</v>
      </c>
      <c r="C119" s="5">
        <v>10500</v>
      </c>
      <c r="D119" s="3"/>
      <c r="E119" s="3"/>
      <c r="F119" s="71">
        <v>1</v>
      </c>
      <c r="G119" s="133">
        <v>1</v>
      </c>
      <c r="H119" s="41"/>
      <c r="I119" s="41"/>
      <c r="J119" s="41"/>
      <c r="K119" s="41"/>
    </row>
    <row r="120" spans="1:11" ht="27.6" customHeight="1" x14ac:dyDescent="0.2">
      <c r="A120" s="67">
        <v>16</v>
      </c>
      <c r="B120" s="2" t="s">
        <v>77</v>
      </c>
      <c r="C120" s="3"/>
      <c r="D120" s="3"/>
      <c r="E120" s="3"/>
      <c r="F120" s="41"/>
      <c r="G120" s="145"/>
      <c r="H120" s="41"/>
      <c r="I120" s="41"/>
      <c r="J120" s="41"/>
      <c r="K120" s="41"/>
    </row>
    <row r="121" spans="1:11" ht="27.6" customHeight="1" x14ac:dyDescent="0.2">
      <c r="A121" s="67"/>
      <c r="B121" s="4" t="s">
        <v>311</v>
      </c>
      <c r="C121" s="5">
        <v>3000</v>
      </c>
      <c r="D121" s="3"/>
      <c r="E121" s="3"/>
      <c r="F121" s="71">
        <v>1</v>
      </c>
      <c r="G121" s="133">
        <v>1</v>
      </c>
      <c r="H121" s="41"/>
      <c r="I121" s="41"/>
      <c r="J121" s="41"/>
      <c r="K121" s="41"/>
    </row>
    <row r="122" spans="1:11" ht="27.6" customHeight="1" x14ac:dyDescent="0.2">
      <c r="A122" s="67"/>
      <c r="B122" s="4" t="s">
        <v>312</v>
      </c>
      <c r="C122" s="5">
        <v>2000</v>
      </c>
      <c r="D122" s="3"/>
      <c r="E122" s="3"/>
      <c r="F122" s="71">
        <v>1</v>
      </c>
      <c r="G122" s="133">
        <v>1</v>
      </c>
      <c r="H122" s="41"/>
      <c r="I122" s="41"/>
      <c r="J122" s="41"/>
      <c r="K122" s="41"/>
    </row>
    <row r="123" spans="1:11" ht="27.6" customHeight="1" x14ac:dyDescent="0.2">
      <c r="A123" s="67"/>
      <c r="B123" s="4" t="s">
        <v>80</v>
      </c>
      <c r="C123" s="5">
        <v>1000</v>
      </c>
      <c r="D123" s="3"/>
      <c r="E123" s="3"/>
      <c r="F123" s="71">
        <v>1</v>
      </c>
      <c r="G123" s="133">
        <v>1</v>
      </c>
      <c r="H123" s="41"/>
      <c r="I123" s="41"/>
      <c r="J123" s="41"/>
      <c r="K123" s="41"/>
    </row>
  </sheetData>
  <autoFilter ref="A3:K3" xr:uid="{00000000-0009-0000-0000-00002B000000}"/>
  <mergeCells count="9">
    <mergeCell ref="H2:H3"/>
    <mergeCell ref="I2:I3"/>
    <mergeCell ref="J2:J3"/>
    <mergeCell ref="A2:A3"/>
    <mergeCell ref="B2:B3"/>
    <mergeCell ref="C2:E2"/>
    <mergeCell ref="F2:F3"/>
    <mergeCell ref="G2:G3"/>
    <mergeCell ref="K2:K3"/>
  </mergeCells>
  <pageMargins left="0.70866141732283472" right="0.35433070866141736" top="0.55118110236220474" bottom="0.55118110236220474" header="0.31496062992125984" footer="0.31496062992125984"/>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B050"/>
    <pageSetUpPr fitToPage="1"/>
  </sheetPr>
  <dimension ref="A1:L20"/>
  <sheetViews>
    <sheetView tabSelected="1" zoomScale="70" zoomScaleNormal="70" workbookViewId="0">
      <selection activeCell="T10" sqref="T10"/>
    </sheetView>
  </sheetViews>
  <sheetFormatPr defaultRowHeight="14.25" x14ac:dyDescent="0.2"/>
  <cols>
    <col min="2" max="2" width="56" customWidth="1"/>
    <col min="3" max="4" width="9.875" hidden="1" customWidth="1"/>
    <col min="5" max="5" width="11.125" hidden="1" customWidth="1"/>
    <col min="6" max="6" width="17.125" style="28" hidden="1" customWidth="1"/>
    <col min="7" max="7" width="17.875" style="134" customWidth="1"/>
    <col min="8" max="10" width="17.125" style="28" hidden="1" customWidth="1"/>
    <col min="11" max="11" width="12.25" style="28" hidden="1" customWidth="1"/>
  </cols>
  <sheetData>
    <row r="1" spans="1:11" ht="26.45" customHeight="1" x14ac:dyDescent="0.2">
      <c r="A1" s="100" t="s">
        <v>197</v>
      </c>
      <c r="F1" s="73"/>
      <c r="G1" s="141"/>
      <c r="H1" s="73"/>
      <c r="I1" s="73"/>
      <c r="J1" s="73"/>
      <c r="K1" s="105"/>
    </row>
    <row r="2" spans="1:11" ht="27" customHeight="1" x14ac:dyDescent="0.2">
      <c r="A2" s="393" t="s">
        <v>0</v>
      </c>
      <c r="B2" s="394" t="s">
        <v>1</v>
      </c>
      <c r="C2" s="349" t="s">
        <v>2846</v>
      </c>
      <c r="D2" s="349"/>
      <c r="E2" s="349"/>
      <c r="F2" s="349" t="s">
        <v>2839</v>
      </c>
      <c r="G2" s="351" t="s">
        <v>2843</v>
      </c>
      <c r="H2" s="349" t="s">
        <v>2851</v>
      </c>
      <c r="I2" s="349" t="s">
        <v>2840</v>
      </c>
      <c r="J2" s="350" t="s">
        <v>2841</v>
      </c>
      <c r="K2" s="349" t="s">
        <v>2850</v>
      </c>
    </row>
    <row r="3" spans="1:11" ht="27" customHeight="1" x14ac:dyDescent="0.2">
      <c r="A3" s="393"/>
      <c r="B3" s="394"/>
      <c r="C3" s="1" t="s">
        <v>3</v>
      </c>
      <c r="D3" s="1" t="s">
        <v>4</v>
      </c>
      <c r="E3" s="1" t="s">
        <v>5</v>
      </c>
      <c r="F3" s="349"/>
      <c r="G3" s="351"/>
      <c r="H3" s="349"/>
      <c r="I3" s="349"/>
      <c r="J3" s="350"/>
      <c r="K3" s="349"/>
    </row>
    <row r="4" spans="1:11" ht="24.6" customHeight="1" x14ac:dyDescent="0.2">
      <c r="A4" s="1">
        <v>1</v>
      </c>
      <c r="B4" s="2" t="s">
        <v>82</v>
      </c>
      <c r="C4" s="3"/>
      <c r="D4" s="3"/>
      <c r="E4" s="3"/>
      <c r="F4" s="36"/>
      <c r="G4" s="136"/>
      <c r="H4" s="36"/>
      <c r="I4" s="36"/>
      <c r="J4" s="36"/>
      <c r="K4" s="36"/>
    </row>
    <row r="5" spans="1:11" ht="24.6" customHeight="1" x14ac:dyDescent="0.2">
      <c r="A5" s="1"/>
      <c r="B5" s="4" t="s">
        <v>182</v>
      </c>
      <c r="C5" s="5">
        <v>8000</v>
      </c>
      <c r="D5" s="5">
        <v>4000</v>
      </c>
      <c r="E5" s="5">
        <v>2100</v>
      </c>
      <c r="F5" s="71">
        <v>1</v>
      </c>
      <c r="G5" s="133">
        <v>1</v>
      </c>
      <c r="H5" s="35"/>
      <c r="I5" s="35"/>
      <c r="J5" s="35"/>
      <c r="K5" s="35"/>
    </row>
    <row r="6" spans="1:11" ht="24.6" customHeight="1" x14ac:dyDescent="0.2">
      <c r="A6" s="1">
        <v>2</v>
      </c>
      <c r="B6" s="2" t="s">
        <v>183</v>
      </c>
      <c r="C6" s="3"/>
      <c r="D6" s="3"/>
      <c r="E6" s="3"/>
      <c r="F6" s="36"/>
      <c r="G6" s="136"/>
      <c r="H6" s="36"/>
      <c r="I6" s="36"/>
      <c r="J6" s="36"/>
      <c r="K6" s="36"/>
    </row>
    <row r="7" spans="1:11" ht="24.6" customHeight="1" x14ac:dyDescent="0.2">
      <c r="A7" s="1"/>
      <c r="B7" s="4" t="s">
        <v>184</v>
      </c>
      <c r="C7" s="5">
        <v>7000</v>
      </c>
      <c r="D7" s="5">
        <v>3500</v>
      </c>
      <c r="E7" s="5">
        <v>1800</v>
      </c>
      <c r="F7" s="71">
        <v>1</v>
      </c>
      <c r="G7" s="133">
        <v>1</v>
      </c>
      <c r="H7" s="35"/>
      <c r="I7" s="35"/>
      <c r="J7" s="35"/>
      <c r="K7" s="35"/>
    </row>
    <row r="8" spans="1:11" ht="24.6" customHeight="1" x14ac:dyDescent="0.2">
      <c r="A8" s="1">
        <v>3</v>
      </c>
      <c r="B8" s="2" t="s">
        <v>185</v>
      </c>
      <c r="C8" s="3"/>
      <c r="D8" s="3"/>
      <c r="E8" s="3"/>
      <c r="F8" s="35"/>
      <c r="G8" s="133"/>
      <c r="H8" s="35"/>
      <c r="I8" s="35"/>
      <c r="J8" s="35"/>
      <c r="K8" s="35"/>
    </row>
    <row r="9" spans="1:11" ht="24.6" customHeight="1" x14ac:dyDescent="0.2">
      <c r="A9" s="1"/>
      <c r="B9" s="4" t="s">
        <v>186</v>
      </c>
      <c r="C9" s="5">
        <v>6000</v>
      </c>
      <c r="D9" s="5">
        <v>3000</v>
      </c>
      <c r="E9" s="5">
        <v>1500</v>
      </c>
      <c r="F9" s="71">
        <v>1</v>
      </c>
      <c r="G9" s="133">
        <v>1</v>
      </c>
      <c r="H9" s="36"/>
      <c r="I9" s="36"/>
      <c r="J9" s="36"/>
      <c r="K9" s="36"/>
    </row>
    <row r="10" spans="1:11" ht="24.6" customHeight="1" x14ac:dyDescent="0.2">
      <c r="A10" s="1">
        <v>4</v>
      </c>
      <c r="B10" s="2" t="s">
        <v>187</v>
      </c>
      <c r="C10" s="3"/>
      <c r="D10" s="3"/>
      <c r="E10" s="3"/>
      <c r="F10" s="35"/>
      <c r="G10" s="133"/>
      <c r="H10" s="35"/>
      <c r="I10" s="35"/>
      <c r="J10" s="35"/>
      <c r="K10" s="35"/>
    </row>
    <row r="11" spans="1:11" ht="24.6" customHeight="1" x14ac:dyDescent="0.2">
      <c r="A11" s="1"/>
      <c r="B11" s="4" t="s">
        <v>188</v>
      </c>
      <c r="C11" s="5">
        <v>4500</v>
      </c>
      <c r="D11" s="5">
        <v>2500</v>
      </c>
      <c r="E11" s="5">
        <v>1000</v>
      </c>
      <c r="F11" s="71">
        <v>1</v>
      </c>
      <c r="G11" s="133">
        <v>1</v>
      </c>
      <c r="H11" s="35"/>
      <c r="I11" s="35"/>
      <c r="J11" s="35"/>
      <c r="K11" s="35"/>
    </row>
    <row r="12" spans="1:11" ht="24.6" customHeight="1" x14ac:dyDescent="0.2">
      <c r="A12" s="1"/>
      <c r="B12" s="4" t="s">
        <v>189</v>
      </c>
      <c r="C12" s="5">
        <v>4500</v>
      </c>
      <c r="D12" s="5">
        <v>2500</v>
      </c>
      <c r="E12" s="5">
        <v>1000</v>
      </c>
      <c r="F12" s="71">
        <v>1</v>
      </c>
      <c r="G12" s="133">
        <v>1</v>
      </c>
      <c r="H12" s="35"/>
      <c r="I12" s="35"/>
      <c r="J12" s="35"/>
      <c r="K12" s="35"/>
    </row>
    <row r="13" spans="1:11" ht="24.6" customHeight="1" x14ac:dyDescent="0.2">
      <c r="A13" s="1"/>
      <c r="B13" s="4" t="s">
        <v>190</v>
      </c>
      <c r="C13" s="5">
        <v>4000</v>
      </c>
      <c r="D13" s="5">
        <v>2000</v>
      </c>
      <c r="E13" s="5">
        <v>1000</v>
      </c>
      <c r="F13" s="71">
        <v>1</v>
      </c>
      <c r="G13" s="133">
        <v>1</v>
      </c>
      <c r="H13" s="35"/>
      <c r="I13" s="35"/>
      <c r="J13" s="35"/>
      <c r="K13" s="35"/>
    </row>
    <row r="14" spans="1:11" ht="24.6" customHeight="1" x14ac:dyDescent="0.2">
      <c r="A14" s="1"/>
      <c r="B14" s="4" t="s">
        <v>191</v>
      </c>
      <c r="C14" s="5">
        <v>4000</v>
      </c>
      <c r="D14" s="5">
        <v>2000</v>
      </c>
      <c r="E14" s="5">
        <v>1000</v>
      </c>
      <c r="F14" s="71">
        <v>1</v>
      </c>
      <c r="G14" s="133">
        <v>1</v>
      </c>
      <c r="H14" s="36"/>
      <c r="I14" s="36"/>
      <c r="J14" s="36"/>
      <c r="K14" s="36"/>
    </row>
    <row r="15" spans="1:11" ht="24.6" customHeight="1" x14ac:dyDescent="0.2">
      <c r="A15" s="1"/>
      <c r="B15" s="4" t="s">
        <v>192</v>
      </c>
      <c r="C15" s="5">
        <v>4000</v>
      </c>
      <c r="D15" s="5">
        <v>2000</v>
      </c>
      <c r="E15" s="5">
        <v>1000</v>
      </c>
      <c r="F15" s="71">
        <v>1</v>
      </c>
      <c r="G15" s="133">
        <v>1</v>
      </c>
      <c r="H15" s="35"/>
      <c r="I15" s="35"/>
      <c r="J15" s="35"/>
      <c r="K15" s="35"/>
    </row>
    <row r="16" spans="1:11" ht="24.6" customHeight="1" x14ac:dyDescent="0.2">
      <c r="A16" s="1"/>
      <c r="B16" s="4" t="s">
        <v>193</v>
      </c>
      <c r="C16" s="5">
        <v>4000</v>
      </c>
      <c r="D16" s="5">
        <v>2000</v>
      </c>
      <c r="E16" s="5">
        <v>1000</v>
      </c>
      <c r="F16" s="71">
        <v>1</v>
      </c>
      <c r="G16" s="133">
        <v>1</v>
      </c>
      <c r="H16" s="35"/>
      <c r="I16" s="35"/>
      <c r="J16" s="35"/>
      <c r="K16" s="35"/>
    </row>
    <row r="17" spans="1:11" ht="24.6" customHeight="1" x14ac:dyDescent="0.2">
      <c r="A17" s="1">
        <v>5</v>
      </c>
      <c r="B17" s="2" t="s">
        <v>77</v>
      </c>
      <c r="C17" s="3"/>
      <c r="D17" s="3"/>
      <c r="E17" s="3"/>
      <c r="F17" s="35"/>
      <c r="G17" s="133"/>
      <c r="H17" s="35"/>
      <c r="I17" s="35"/>
      <c r="J17" s="35"/>
      <c r="K17" s="35"/>
    </row>
    <row r="18" spans="1:11" ht="24.6" customHeight="1" x14ac:dyDescent="0.2">
      <c r="A18" s="1"/>
      <c r="B18" s="6" t="s">
        <v>194</v>
      </c>
      <c r="C18" s="5">
        <v>3000</v>
      </c>
      <c r="D18" s="3"/>
      <c r="E18" s="3"/>
      <c r="F18" s="71">
        <v>1</v>
      </c>
      <c r="G18" s="133">
        <v>1</v>
      </c>
      <c r="H18" s="35"/>
      <c r="I18" s="35"/>
      <c r="J18" s="35"/>
      <c r="K18" s="35"/>
    </row>
    <row r="19" spans="1:11" ht="24.6" customHeight="1" x14ac:dyDescent="0.2">
      <c r="A19" s="1"/>
      <c r="B19" s="6" t="s">
        <v>195</v>
      </c>
      <c r="C19" s="5">
        <v>2000</v>
      </c>
      <c r="D19" s="3"/>
      <c r="E19" s="3"/>
      <c r="F19" s="71">
        <v>1</v>
      </c>
      <c r="G19" s="133">
        <v>1</v>
      </c>
      <c r="H19" s="35"/>
      <c r="I19" s="35"/>
      <c r="J19" s="35"/>
      <c r="K19" s="35"/>
    </row>
    <row r="20" spans="1:11" ht="24.6" customHeight="1" x14ac:dyDescent="0.2">
      <c r="A20" s="1"/>
      <c r="B20" s="6" t="s">
        <v>196</v>
      </c>
      <c r="C20" s="5">
        <v>1000</v>
      </c>
      <c r="D20" s="3"/>
      <c r="E20" s="3"/>
      <c r="F20" s="71">
        <v>1</v>
      </c>
      <c r="G20" s="133">
        <v>1</v>
      </c>
      <c r="H20" s="36"/>
      <c r="I20" s="36"/>
      <c r="J20" s="36"/>
      <c r="K20" s="36"/>
    </row>
  </sheetData>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L44"/>
  <sheetViews>
    <sheetView tabSelected="1" zoomScale="70" zoomScaleNormal="70" workbookViewId="0">
      <selection activeCell="T10" sqref="T10"/>
    </sheetView>
  </sheetViews>
  <sheetFormatPr defaultRowHeight="14.25" x14ac:dyDescent="0.2"/>
  <cols>
    <col min="2" max="2" width="61" customWidth="1"/>
    <col min="3" max="5" width="9.375" hidden="1" customWidth="1"/>
    <col min="6" max="6" width="17.125" style="28" hidden="1" customWidth="1"/>
    <col min="7" max="7" width="17.125" style="28" customWidth="1"/>
    <col min="8" max="10" width="17.125" style="28" hidden="1" customWidth="1"/>
    <col min="11" max="11" width="12.25" style="28" hidden="1" customWidth="1"/>
  </cols>
  <sheetData>
    <row r="1" spans="1:11" ht="27" customHeight="1" x14ac:dyDescent="0.2">
      <c r="A1" s="100" t="s">
        <v>152</v>
      </c>
      <c r="F1" s="73"/>
      <c r="G1" s="73"/>
      <c r="H1" s="73"/>
      <c r="I1" s="73"/>
      <c r="J1" s="73"/>
      <c r="K1" s="105"/>
    </row>
    <row r="2" spans="1:11" ht="31.5" customHeight="1" x14ac:dyDescent="0.2">
      <c r="A2" s="395" t="s">
        <v>0</v>
      </c>
      <c r="B2" s="396" t="s">
        <v>1</v>
      </c>
      <c r="C2" s="349" t="s">
        <v>2846</v>
      </c>
      <c r="D2" s="349"/>
      <c r="E2" s="349"/>
      <c r="F2" s="349" t="s">
        <v>2839</v>
      </c>
      <c r="G2" s="349" t="s">
        <v>2843</v>
      </c>
      <c r="H2" s="349" t="s">
        <v>2851</v>
      </c>
      <c r="I2" s="349" t="s">
        <v>2840</v>
      </c>
      <c r="J2" s="350" t="s">
        <v>2841</v>
      </c>
      <c r="K2" s="349" t="s">
        <v>2850</v>
      </c>
    </row>
    <row r="3" spans="1:11" ht="31.5" customHeight="1" x14ac:dyDescent="0.2">
      <c r="A3" s="395"/>
      <c r="B3" s="396"/>
      <c r="C3" s="69" t="s">
        <v>3</v>
      </c>
      <c r="D3" s="69" t="s">
        <v>4</v>
      </c>
      <c r="E3" s="69" t="s">
        <v>5</v>
      </c>
      <c r="F3" s="349"/>
      <c r="G3" s="349"/>
      <c r="H3" s="349"/>
      <c r="I3" s="349"/>
      <c r="J3" s="350"/>
      <c r="K3" s="349"/>
    </row>
    <row r="4" spans="1:11" ht="27.6" customHeight="1" x14ac:dyDescent="0.2">
      <c r="A4" s="69">
        <v>1</v>
      </c>
      <c r="B4" s="14" t="s">
        <v>153</v>
      </c>
      <c r="C4" s="15"/>
      <c r="D4" s="15"/>
      <c r="E4" s="15"/>
      <c r="F4" s="36"/>
      <c r="G4" s="36"/>
      <c r="H4" s="36"/>
      <c r="I4" s="36"/>
      <c r="J4" s="36"/>
      <c r="K4" s="170"/>
    </row>
    <row r="5" spans="1:11" ht="27.6" customHeight="1" x14ac:dyDescent="0.2">
      <c r="A5" s="69"/>
      <c r="B5" s="16" t="s">
        <v>154</v>
      </c>
      <c r="C5" s="17">
        <v>7000</v>
      </c>
      <c r="D5" s="17">
        <v>3600</v>
      </c>
      <c r="E5" s="17">
        <v>1800</v>
      </c>
      <c r="F5" s="71">
        <v>2.5</v>
      </c>
      <c r="G5" s="71">
        <v>1.2</v>
      </c>
      <c r="H5" s="35"/>
      <c r="I5" s="35"/>
      <c r="J5" s="35"/>
      <c r="K5" s="35"/>
    </row>
    <row r="6" spans="1:11" ht="42" customHeight="1" x14ac:dyDescent="0.2">
      <c r="A6" s="69"/>
      <c r="B6" s="16" t="s">
        <v>155</v>
      </c>
      <c r="C6" s="17">
        <v>7500</v>
      </c>
      <c r="D6" s="17">
        <v>3800</v>
      </c>
      <c r="E6" s="17">
        <v>2000</v>
      </c>
      <c r="F6" s="71">
        <v>2.5</v>
      </c>
      <c r="G6" s="71">
        <v>1.2</v>
      </c>
      <c r="H6" s="36"/>
      <c r="I6" s="36"/>
      <c r="J6" s="36"/>
      <c r="K6" s="36"/>
    </row>
    <row r="7" spans="1:11" ht="27.6" customHeight="1" x14ac:dyDescent="0.2">
      <c r="A7" s="69"/>
      <c r="B7" s="16" t="s">
        <v>156</v>
      </c>
      <c r="C7" s="17">
        <v>12500</v>
      </c>
      <c r="D7" s="17">
        <v>6300</v>
      </c>
      <c r="E7" s="17">
        <v>3200</v>
      </c>
      <c r="F7" s="71">
        <v>1.5</v>
      </c>
      <c r="G7" s="71">
        <v>1.2</v>
      </c>
      <c r="H7" s="35"/>
      <c r="I7" s="35"/>
      <c r="J7" s="35"/>
      <c r="K7" s="35"/>
    </row>
    <row r="8" spans="1:11" ht="27.6" customHeight="1" x14ac:dyDescent="0.2">
      <c r="A8" s="69">
        <v>2</v>
      </c>
      <c r="B8" s="14" t="s">
        <v>157</v>
      </c>
      <c r="C8" s="15"/>
      <c r="D8" s="15"/>
      <c r="E8" s="15"/>
      <c r="F8" s="71"/>
      <c r="G8" s="71"/>
      <c r="H8" s="35"/>
      <c r="I8" s="35"/>
      <c r="J8" s="35"/>
      <c r="K8" s="35"/>
    </row>
    <row r="9" spans="1:11" ht="27.6" customHeight="1" x14ac:dyDescent="0.2">
      <c r="A9" s="69"/>
      <c r="B9" s="16" t="s">
        <v>158</v>
      </c>
      <c r="C9" s="17">
        <v>8500</v>
      </c>
      <c r="D9" s="17">
        <v>4300</v>
      </c>
      <c r="E9" s="17">
        <v>2200</v>
      </c>
      <c r="F9" s="71">
        <v>2.5</v>
      </c>
      <c r="G9" s="71">
        <v>1.2</v>
      </c>
      <c r="H9" s="36"/>
      <c r="I9" s="36"/>
      <c r="J9" s="36"/>
      <c r="K9" s="36"/>
    </row>
    <row r="10" spans="1:11" ht="27.6" customHeight="1" x14ac:dyDescent="0.2">
      <c r="A10" s="69">
        <v>3</v>
      </c>
      <c r="B10" s="14" t="s">
        <v>159</v>
      </c>
      <c r="C10" s="15"/>
      <c r="D10" s="15"/>
      <c r="E10" s="15"/>
      <c r="F10" s="71"/>
      <c r="G10" s="71"/>
      <c r="H10" s="35"/>
      <c r="I10" s="35"/>
      <c r="J10" s="35"/>
      <c r="K10" s="35"/>
    </row>
    <row r="11" spans="1:11" ht="27.6" customHeight="1" x14ac:dyDescent="0.2">
      <c r="A11" s="69"/>
      <c r="B11" s="16" t="s">
        <v>160</v>
      </c>
      <c r="C11" s="17">
        <v>9000</v>
      </c>
      <c r="D11" s="17">
        <v>4500</v>
      </c>
      <c r="E11" s="17">
        <v>2300</v>
      </c>
      <c r="F11" s="71">
        <v>2.5</v>
      </c>
      <c r="G11" s="71">
        <v>1.2</v>
      </c>
      <c r="H11" s="35"/>
      <c r="I11" s="35"/>
      <c r="J11" s="35"/>
      <c r="K11" s="35"/>
    </row>
    <row r="12" spans="1:11" ht="27.6" customHeight="1" x14ac:dyDescent="0.2">
      <c r="A12" s="69">
        <v>4</v>
      </c>
      <c r="B12" s="14" t="s">
        <v>161</v>
      </c>
      <c r="C12" s="17">
        <v>11500</v>
      </c>
      <c r="D12" s="17">
        <v>6300</v>
      </c>
      <c r="E12" s="17">
        <v>3200</v>
      </c>
      <c r="F12" s="71">
        <v>2.5</v>
      </c>
      <c r="G12" s="71">
        <v>1.2</v>
      </c>
      <c r="H12" s="35"/>
      <c r="I12" s="35"/>
      <c r="J12" s="35"/>
      <c r="K12" s="35"/>
    </row>
    <row r="13" spans="1:11" ht="42" customHeight="1" x14ac:dyDescent="0.2">
      <c r="A13" s="69">
        <v>5</v>
      </c>
      <c r="B13" s="14" t="s">
        <v>162</v>
      </c>
      <c r="C13" s="17">
        <v>12000</v>
      </c>
      <c r="D13" s="17">
        <v>6300</v>
      </c>
      <c r="E13" s="17">
        <v>3200</v>
      </c>
      <c r="F13" s="71">
        <v>2.5</v>
      </c>
      <c r="G13" s="71">
        <v>1.2</v>
      </c>
      <c r="H13" s="35"/>
      <c r="I13" s="35"/>
      <c r="J13" s="35"/>
      <c r="K13" s="35"/>
    </row>
    <row r="14" spans="1:11" ht="27.6" customHeight="1" x14ac:dyDescent="0.2">
      <c r="A14" s="69">
        <v>6</v>
      </c>
      <c r="B14" s="14" t="s">
        <v>163</v>
      </c>
      <c r="C14" s="15"/>
      <c r="D14" s="15"/>
      <c r="E14" s="15"/>
      <c r="F14" s="71"/>
      <c r="G14" s="71"/>
      <c r="H14" s="36"/>
      <c r="I14" s="36"/>
      <c r="J14" s="36"/>
      <c r="K14" s="36"/>
    </row>
    <row r="15" spans="1:11" ht="27.6" customHeight="1" x14ac:dyDescent="0.2">
      <c r="A15" s="69"/>
      <c r="B15" s="16" t="s">
        <v>164</v>
      </c>
      <c r="C15" s="17">
        <v>4000</v>
      </c>
      <c r="D15" s="17">
        <v>2000</v>
      </c>
      <c r="E15" s="17">
        <v>1100</v>
      </c>
      <c r="F15" s="71">
        <v>2.5</v>
      </c>
      <c r="G15" s="71">
        <v>1.2</v>
      </c>
      <c r="H15" s="35"/>
      <c r="I15" s="35"/>
      <c r="J15" s="35"/>
      <c r="K15" s="35"/>
    </row>
    <row r="16" spans="1:11" ht="27.6" customHeight="1" x14ac:dyDescent="0.2">
      <c r="A16" s="69"/>
      <c r="B16" s="16" t="s">
        <v>165</v>
      </c>
      <c r="C16" s="17">
        <v>6500</v>
      </c>
      <c r="D16" s="17">
        <v>3300</v>
      </c>
      <c r="E16" s="17">
        <v>1700</v>
      </c>
      <c r="F16" s="71">
        <v>2.5</v>
      </c>
      <c r="G16" s="71">
        <v>1.2</v>
      </c>
      <c r="H16" s="35"/>
      <c r="I16" s="35"/>
      <c r="J16" s="35"/>
      <c r="K16" s="35"/>
    </row>
    <row r="17" spans="1:11" ht="27.6" customHeight="1" x14ac:dyDescent="0.2">
      <c r="A17" s="69"/>
      <c r="B17" s="16" t="s">
        <v>166</v>
      </c>
      <c r="C17" s="17">
        <v>6500</v>
      </c>
      <c r="D17" s="17">
        <v>3300</v>
      </c>
      <c r="E17" s="17">
        <v>1700</v>
      </c>
      <c r="F17" s="71">
        <v>2.5</v>
      </c>
      <c r="G17" s="71">
        <v>1.2</v>
      </c>
      <c r="H17" s="35"/>
      <c r="I17" s="35"/>
      <c r="J17" s="35"/>
      <c r="K17" s="35"/>
    </row>
    <row r="18" spans="1:11" ht="27.6" customHeight="1" x14ac:dyDescent="0.2">
      <c r="A18" s="69">
        <v>7</v>
      </c>
      <c r="B18" s="14" t="s">
        <v>29</v>
      </c>
      <c r="C18" s="15"/>
      <c r="D18" s="15"/>
      <c r="E18" s="15"/>
      <c r="F18" s="71"/>
      <c r="G18" s="71"/>
      <c r="H18" s="35"/>
      <c r="I18" s="35"/>
      <c r="J18" s="35"/>
      <c r="K18" s="35"/>
    </row>
    <row r="19" spans="1:11" ht="27.6" customHeight="1" x14ac:dyDescent="0.2">
      <c r="A19" s="69"/>
      <c r="B19" s="16" t="s">
        <v>167</v>
      </c>
      <c r="C19" s="17">
        <v>5000</v>
      </c>
      <c r="D19" s="17">
        <v>2500</v>
      </c>
      <c r="E19" s="17">
        <v>1300</v>
      </c>
      <c r="F19" s="71">
        <v>4</v>
      </c>
      <c r="G19" s="71">
        <v>2</v>
      </c>
      <c r="H19" s="35"/>
      <c r="I19" s="35"/>
      <c r="J19" s="35"/>
      <c r="K19" s="35"/>
    </row>
    <row r="20" spans="1:11" ht="27.6" customHeight="1" x14ac:dyDescent="0.2">
      <c r="A20" s="69"/>
      <c r="B20" s="16" t="s">
        <v>168</v>
      </c>
      <c r="C20" s="17">
        <v>4000</v>
      </c>
      <c r="D20" s="17">
        <v>2000</v>
      </c>
      <c r="E20" s="17">
        <v>1000</v>
      </c>
      <c r="F20" s="71">
        <v>4</v>
      </c>
      <c r="G20" s="71">
        <v>2</v>
      </c>
      <c r="H20" s="36"/>
      <c r="I20" s="36"/>
      <c r="J20" s="36"/>
      <c r="K20" s="36"/>
    </row>
    <row r="21" spans="1:11" ht="27.6" customHeight="1" x14ac:dyDescent="0.2">
      <c r="A21" s="69"/>
      <c r="B21" s="16" t="s">
        <v>29</v>
      </c>
      <c r="C21" s="17">
        <v>5000</v>
      </c>
      <c r="D21" s="17">
        <v>2500</v>
      </c>
      <c r="E21" s="17">
        <v>1300</v>
      </c>
      <c r="F21" s="71"/>
      <c r="G21" s="71"/>
      <c r="H21" s="35"/>
      <c r="I21" s="35"/>
      <c r="J21" s="35"/>
      <c r="K21" s="35"/>
    </row>
    <row r="22" spans="1:11" ht="27.6" customHeight="1" x14ac:dyDescent="0.2">
      <c r="A22" s="69">
        <v>8</v>
      </c>
      <c r="B22" s="14" t="s">
        <v>40</v>
      </c>
      <c r="C22" s="15"/>
      <c r="D22" s="15"/>
      <c r="E22" s="15"/>
      <c r="F22" s="71"/>
      <c r="G22" s="71"/>
      <c r="H22" s="35"/>
      <c r="I22" s="35"/>
      <c r="J22" s="35"/>
      <c r="K22" s="35"/>
    </row>
    <row r="23" spans="1:11" ht="27.6" customHeight="1" x14ac:dyDescent="0.2">
      <c r="A23" s="69"/>
      <c r="B23" s="16" t="s">
        <v>169</v>
      </c>
      <c r="C23" s="17">
        <v>3500</v>
      </c>
      <c r="D23" s="17">
        <v>2000</v>
      </c>
      <c r="E23" s="17">
        <v>1000</v>
      </c>
      <c r="F23" s="71">
        <v>2.5</v>
      </c>
      <c r="G23" s="71">
        <v>1.2</v>
      </c>
      <c r="H23" s="35"/>
      <c r="I23" s="35"/>
      <c r="J23" s="35"/>
      <c r="K23" s="35"/>
    </row>
    <row r="24" spans="1:11" ht="27.6" customHeight="1" x14ac:dyDescent="0.2">
      <c r="A24" s="69"/>
      <c r="B24" s="16" t="s">
        <v>170</v>
      </c>
      <c r="C24" s="17">
        <v>3500</v>
      </c>
      <c r="D24" s="17">
        <v>2000</v>
      </c>
      <c r="E24" s="17">
        <v>1000</v>
      </c>
      <c r="F24" s="71">
        <v>2.5</v>
      </c>
      <c r="G24" s="71">
        <v>1.2</v>
      </c>
      <c r="H24" s="35"/>
      <c r="I24" s="35"/>
      <c r="J24" s="35"/>
      <c r="K24" s="35"/>
    </row>
    <row r="25" spans="1:11" ht="27.6" customHeight="1" x14ac:dyDescent="0.2">
      <c r="A25" s="69">
        <v>9</v>
      </c>
      <c r="B25" s="14" t="s">
        <v>44</v>
      </c>
      <c r="C25" s="17">
        <v>3500</v>
      </c>
      <c r="D25" s="17">
        <v>2000</v>
      </c>
      <c r="E25" s="17">
        <v>1000</v>
      </c>
      <c r="F25" s="71">
        <v>2.5</v>
      </c>
      <c r="G25" s="71">
        <v>1.2</v>
      </c>
      <c r="H25" s="36"/>
      <c r="I25" s="36"/>
      <c r="J25" s="36"/>
      <c r="K25" s="36"/>
    </row>
    <row r="26" spans="1:11" ht="27.6" customHeight="1" x14ac:dyDescent="0.2">
      <c r="A26" s="69">
        <v>10</v>
      </c>
      <c r="B26" s="14" t="s">
        <v>171</v>
      </c>
      <c r="C26" s="15"/>
      <c r="D26" s="15"/>
      <c r="E26" s="15"/>
      <c r="F26" s="71"/>
      <c r="G26" s="71"/>
      <c r="H26" s="35"/>
      <c r="I26" s="35"/>
      <c r="J26" s="35"/>
      <c r="K26" s="35"/>
    </row>
    <row r="27" spans="1:11" ht="27.6" customHeight="1" x14ac:dyDescent="0.2">
      <c r="A27" s="69"/>
      <c r="B27" s="16" t="s">
        <v>172</v>
      </c>
      <c r="C27" s="17">
        <v>7000</v>
      </c>
      <c r="D27" s="17">
        <v>3500</v>
      </c>
      <c r="E27" s="17">
        <v>1800</v>
      </c>
      <c r="F27" s="71">
        <v>2.5</v>
      </c>
      <c r="G27" s="71">
        <v>1.2</v>
      </c>
      <c r="H27" s="35"/>
      <c r="I27" s="35"/>
      <c r="J27" s="35"/>
      <c r="K27" s="35"/>
    </row>
    <row r="28" spans="1:11" ht="27.6" customHeight="1" x14ac:dyDescent="0.2">
      <c r="A28" s="69">
        <v>11</v>
      </c>
      <c r="B28" s="14" t="s">
        <v>173</v>
      </c>
      <c r="C28" s="15"/>
      <c r="D28" s="15"/>
      <c r="E28" s="15"/>
      <c r="F28" s="71"/>
      <c r="G28" s="71"/>
      <c r="H28" s="35"/>
      <c r="I28" s="35"/>
      <c r="J28" s="35"/>
      <c r="K28" s="35"/>
    </row>
    <row r="29" spans="1:11" ht="27.6" customHeight="1" x14ac:dyDescent="0.2">
      <c r="A29" s="69"/>
      <c r="B29" s="16" t="s">
        <v>174</v>
      </c>
      <c r="C29" s="17">
        <v>6000</v>
      </c>
      <c r="D29" s="17">
        <v>3000</v>
      </c>
      <c r="E29" s="17">
        <v>1500</v>
      </c>
      <c r="F29" s="71">
        <v>2.5</v>
      </c>
      <c r="G29" s="71">
        <v>1.2</v>
      </c>
      <c r="H29" s="35"/>
      <c r="I29" s="35"/>
      <c r="J29" s="35"/>
      <c r="K29" s="35"/>
    </row>
    <row r="30" spans="1:11" ht="27.6" customHeight="1" x14ac:dyDescent="0.2">
      <c r="A30" s="69">
        <v>12</v>
      </c>
      <c r="B30" s="14" t="s">
        <v>175</v>
      </c>
      <c r="C30" s="15"/>
      <c r="D30" s="15"/>
      <c r="E30" s="15"/>
      <c r="F30" s="71"/>
      <c r="G30" s="71"/>
      <c r="H30" s="35"/>
      <c r="I30" s="35"/>
      <c r="J30" s="35"/>
      <c r="K30" s="35"/>
    </row>
    <row r="31" spans="1:11" ht="27.6" customHeight="1" x14ac:dyDescent="0.2">
      <c r="A31" s="69"/>
      <c r="B31" s="16" t="s">
        <v>176</v>
      </c>
      <c r="C31" s="17">
        <v>8500</v>
      </c>
      <c r="D31" s="15"/>
      <c r="E31" s="15"/>
      <c r="F31" s="71">
        <v>2.5</v>
      </c>
      <c r="G31" s="71">
        <v>1.2</v>
      </c>
      <c r="H31" s="35"/>
      <c r="I31" s="35"/>
      <c r="J31" s="35"/>
      <c r="K31" s="35"/>
    </row>
    <row r="32" spans="1:11" ht="27.6" customHeight="1" x14ac:dyDescent="0.2">
      <c r="A32" s="69"/>
      <c r="B32" s="16" t="s">
        <v>49</v>
      </c>
      <c r="C32" s="17">
        <v>8000</v>
      </c>
      <c r="D32" s="15"/>
      <c r="E32" s="15"/>
      <c r="F32" s="71">
        <v>2.5</v>
      </c>
      <c r="G32" s="71">
        <v>1.2</v>
      </c>
      <c r="H32" s="35"/>
      <c r="I32" s="35"/>
      <c r="J32" s="35"/>
      <c r="K32" s="35"/>
    </row>
    <row r="33" spans="1:11" ht="27.6" customHeight="1" x14ac:dyDescent="0.2">
      <c r="A33" s="69"/>
      <c r="B33" s="16" t="s">
        <v>177</v>
      </c>
      <c r="C33" s="17">
        <v>10000</v>
      </c>
      <c r="D33" s="15"/>
      <c r="E33" s="15"/>
      <c r="F33" s="71">
        <v>2.5</v>
      </c>
      <c r="G33" s="71">
        <v>1.2</v>
      </c>
      <c r="H33" s="35"/>
      <c r="I33" s="35"/>
      <c r="J33" s="35"/>
      <c r="K33" s="35"/>
    </row>
    <row r="34" spans="1:11" ht="27.6" customHeight="1" x14ac:dyDescent="0.2">
      <c r="A34" s="69"/>
      <c r="B34" s="16" t="s">
        <v>178</v>
      </c>
      <c r="C34" s="17">
        <v>8500</v>
      </c>
      <c r="D34" s="15"/>
      <c r="E34" s="15"/>
      <c r="F34" s="71">
        <v>2.5</v>
      </c>
      <c r="G34" s="71">
        <v>1.2</v>
      </c>
      <c r="H34" s="35"/>
      <c r="I34" s="35"/>
      <c r="J34" s="35"/>
      <c r="K34" s="35"/>
    </row>
    <row r="35" spans="1:11" ht="27.6" customHeight="1" x14ac:dyDescent="0.2">
      <c r="A35" s="69"/>
      <c r="B35" s="16" t="s">
        <v>56</v>
      </c>
      <c r="C35" s="17">
        <v>12500</v>
      </c>
      <c r="D35" s="15"/>
      <c r="E35" s="15"/>
      <c r="F35" s="71">
        <v>2.5</v>
      </c>
      <c r="G35" s="71">
        <v>1.2</v>
      </c>
      <c r="H35" s="35"/>
      <c r="I35" s="35"/>
      <c r="J35" s="35"/>
      <c r="K35" s="35"/>
    </row>
    <row r="36" spans="1:11" ht="27.6" customHeight="1" x14ac:dyDescent="0.2">
      <c r="A36" s="69"/>
      <c r="B36" s="16" t="s">
        <v>66</v>
      </c>
      <c r="C36" s="17">
        <v>9000</v>
      </c>
      <c r="D36" s="15"/>
      <c r="E36" s="15"/>
      <c r="F36" s="71">
        <v>2.5</v>
      </c>
      <c r="G36" s="71">
        <v>1.2</v>
      </c>
      <c r="H36" s="35"/>
      <c r="I36" s="35"/>
      <c r="J36" s="35"/>
      <c r="K36" s="35"/>
    </row>
    <row r="37" spans="1:11" ht="27.6" customHeight="1" x14ac:dyDescent="0.2">
      <c r="A37" s="69"/>
      <c r="B37" s="16" t="s">
        <v>179</v>
      </c>
      <c r="C37" s="17">
        <v>7500</v>
      </c>
      <c r="D37" s="15"/>
      <c r="E37" s="15"/>
      <c r="F37" s="71">
        <v>2.5</v>
      </c>
      <c r="G37" s="71">
        <v>1.2</v>
      </c>
      <c r="H37" s="35"/>
      <c r="I37" s="35"/>
      <c r="J37" s="35"/>
      <c r="K37" s="35"/>
    </row>
    <row r="38" spans="1:11" ht="27.6" customHeight="1" x14ac:dyDescent="0.2">
      <c r="A38" s="69">
        <v>13</v>
      </c>
      <c r="B38" s="14" t="s">
        <v>180</v>
      </c>
      <c r="C38" s="15"/>
      <c r="D38" s="15"/>
      <c r="E38" s="15"/>
      <c r="F38" s="71"/>
      <c r="G38" s="71"/>
      <c r="H38" s="35"/>
      <c r="I38" s="35"/>
      <c r="J38" s="35"/>
      <c r="K38" s="35"/>
    </row>
    <row r="39" spans="1:11" ht="27.6" customHeight="1" x14ac:dyDescent="0.2">
      <c r="A39" s="69"/>
      <c r="B39" s="16" t="s">
        <v>181</v>
      </c>
      <c r="C39" s="17">
        <v>9000</v>
      </c>
      <c r="D39" s="15"/>
      <c r="E39" s="15"/>
      <c r="F39" s="71">
        <v>2.5</v>
      </c>
      <c r="G39" s="71">
        <v>1.2</v>
      </c>
      <c r="H39" s="35"/>
      <c r="I39" s="35"/>
      <c r="J39" s="35"/>
      <c r="K39" s="35"/>
    </row>
    <row r="40" spans="1:11" ht="27.6" customHeight="1" x14ac:dyDescent="0.2">
      <c r="A40" s="69"/>
      <c r="B40" s="16" t="s">
        <v>148</v>
      </c>
      <c r="C40" s="17">
        <v>7500</v>
      </c>
      <c r="D40" s="15"/>
      <c r="E40" s="15"/>
      <c r="F40" s="71">
        <v>2.5</v>
      </c>
      <c r="G40" s="71">
        <v>1.2</v>
      </c>
      <c r="H40" s="41"/>
      <c r="I40" s="41"/>
      <c r="J40" s="41"/>
      <c r="K40" s="41"/>
    </row>
    <row r="41" spans="1:11" ht="27.6" customHeight="1" x14ac:dyDescent="0.2">
      <c r="A41" s="69">
        <v>14</v>
      </c>
      <c r="B41" s="2" t="s">
        <v>77</v>
      </c>
      <c r="C41" s="15"/>
      <c r="D41" s="15"/>
      <c r="E41" s="15"/>
      <c r="F41" s="71"/>
      <c r="G41" s="71"/>
      <c r="H41" s="41"/>
      <c r="I41" s="41"/>
      <c r="J41" s="41"/>
      <c r="K41" s="41"/>
    </row>
    <row r="42" spans="1:11" ht="27.6" customHeight="1" x14ac:dyDescent="0.2">
      <c r="A42" s="69"/>
      <c r="B42" s="6" t="s">
        <v>78</v>
      </c>
      <c r="C42" s="17">
        <v>3000</v>
      </c>
      <c r="D42" s="15"/>
      <c r="E42" s="15"/>
      <c r="F42" s="71">
        <v>2.5</v>
      </c>
      <c r="G42" s="71">
        <v>1.2</v>
      </c>
      <c r="H42" s="41"/>
      <c r="I42" s="41"/>
      <c r="J42" s="41"/>
      <c r="K42" s="41"/>
    </row>
    <row r="43" spans="1:11" ht="27.6" customHeight="1" x14ac:dyDescent="0.2">
      <c r="A43" s="69"/>
      <c r="B43" s="6" t="s">
        <v>108</v>
      </c>
      <c r="C43" s="17">
        <v>2000</v>
      </c>
      <c r="D43" s="15"/>
      <c r="E43" s="15"/>
      <c r="F43" s="71">
        <v>2.5</v>
      </c>
      <c r="G43" s="71">
        <v>1.2</v>
      </c>
      <c r="H43" s="41"/>
      <c r="I43" s="41"/>
      <c r="J43" s="41"/>
      <c r="K43" s="41"/>
    </row>
    <row r="44" spans="1:11" ht="27.6" customHeight="1" x14ac:dyDescent="0.2">
      <c r="A44" s="69"/>
      <c r="B44" s="6" t="s">
        <v>80</v>
      </c>
      <c r="C44" s="17">
        <v>1000</v>
      </c>
      <c r="D44" s="15"/>
      <c r="E44" s="15"/>
      <c r="F44" s="71">
        <v>2.5</v>
      </c>
      <c r="G44" s="71">
        <v>1.2</v>
      </c>
      <c r="H44" s="41"/>
      <c r="I44" s="41"/>
      <c r="J44" s="41"/>
      <c r="K44" s="41"/>
    </row>
  </sheetData>
  <autoFilter ref="A3:K3" xr:uid="{4E62FAAC-31A5-463E-A24A-912ABA8D6C95}"/>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scale="97"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B050"/>
    <pageSetUpPr fitToPage="1"/>
  </sheetPr>
  <dimension ref="A1:L52"/>
  <sheetViews>
    <sheetView tabSelected="1" zoomScale="70" zoomScaleNormal="70" workbookViewId="0">
      <selection activeCell="T10" sqref="T10"/>
    </sheetView>
  </sheetViews>
  <sheetFormatPr defaultRowHeight="14.25" x14ac:dyDescent="0.2"/>
  <cols>
    <col min="2" max="2" width="62.75" customWidth="1"/>
    <col min="3" max="5" width="10.25" hidden="1" customWidth="1"/>
    <col min="6" max="6" width="17.125" style="28" hidden="1" customWidth="1"/>
    <col min="7" max="7" width="17.125" style="134" customWidth="1"/>
    <col min="8" max="10" width="17.125" style="28" hidden="1" customWidth="1"/>
    <col min="11" max="11" width="12.25" style="28" hidden="1" customWidth="1"/>
  </cols>
  <sheetData>
    <row r="1" spans="1:11" ht="29.25" customHeight="1" x14ac:dyDescent="0.25">
      <c r="A1" s="100" t="s">
        <v>110</v>
      </c>
      <c r="B1" s="120"/>
      <c r="F1" s="73"/>
      <c r="G1" s="141"/>
      <c r="H1" s="73"/>
      <c r="I1" s="73"/>
      <c r="J1" s="73"/>
      <c r="K1" s="105"/>
    </row>
    <row r="2" spans="1:11" ht="35.1" customHeight="1" x14ac:dyDescent="0.2">
      <c r="A2" s="393" t="s">
        <v>0</v>
      </c>
      <c r="B2" s="394" t="s">
        <v>111</v>
      </c>
      <c r="C2" s="349" t="s">
        <v>2846</v>
      </c>
      <c r="D2" s="349"/>
      <c r="E2" s="349"/>
      <c r="F2" s="349" t="s">
        <v>2839</v>
      </c>
      <c r="G2" s="351" t="s">
        <v>2843</v>
      </c>
      <c r="H2" s="349" t="s">
        <v>2851</v>
      </c>
      <c r="I2" s="349" t="s">
        <v>2840</v>
      </c>
      <c r="J2" s="350" t="s">
        <v>2841</v>
      </c>
      <c r="K2" s="349" t="s">
        <v>2850</v>
      </c>
    </row>
    <row r="3" spans="1:11" ht="35.1" customHeight="1" x14ac:dyDescent="0.2">
      <c r="A3" s="393"/>
      <c r="B3" s="394"/>
      <c r="C3" s="67" t="s">
        <v>3</v>
      </c>
      <c r="D3" s="67" t="s">
        <v>4</v>
      </c>
      <c r="E3" s="67" t="s">
        <v>5</v>
      </c>
      <c r="F3" s="349"/>
      <c r="G3" s="351"/>
      <c r="H3" s="349"/>
      <c r="I3" s="349"/>
      <c r="J3" s="350"/>
      <c r="K3" s="349"/>
    </row>
    <row r="4" spans="1:11" ht="25.9" customHeight="1" x14ac:dyDescent="0.2">
      <c r="A4" s="67">
        <v>1</v>
      </c>
      <c r="B4" s="2" t="s">
        <v>82</v>
      </c>
      <c r="C4" s="3"/>
      <c r="D4" s="3"/>
      <c r="E4" s="3"/>
      <c r="F4" s="36"/>
      <c r="G4" s="136"/>
      <c r="H4" s="36"/>
      <c r="I4" s="36"/>
      <c r="J4" s="36"/>
      <c r="K4" s="170"/>
    </row>
    <row r="5" spans="1:11" ht="25.9" customHeight="1" x14ac:dyDescent="0.2">
      <c r="A5" s="67"/>
      <c r="B5" s="4" t="s">
        <v>112</v>
      </c>
      <c r="C5" s="5">
        <v>12000</v>
      </c>
      <c r="D5" s="5">
        <v>9000</v>
      </c>
      <c r="E5" s="5">
        <v>6000</v>
      </c>
      <c r="F5" s="71">
        <v>1</v>
      </c>
      <c r="G5" s="133">
        <v>1</v>
      </c>
      <c r="H5" s="35"/>
      <c r="I5" s="35"/>
      <c r="J5" s="35"/>
      <c r="K5" s="35"/>
    </row>
    <row r="6" spans="1:11" ht="25.9" customHeight="1" x14ac:dyDescent="0.2">
      <c r="A6" s="67">
        <v>2</v>
      </c>
      <c r="B6" s="2" t="s">
        <v>113</v>
      </c>
      <c r="C6" s="5">
        <v>9000</v>
      </c>
      <c r="D6" s="5">
        <v>6000</v>
      </c>
      <c r="E6" s="5">
        <v>3000</v>
      </c>
      <c r="F6" s="71">
        <v>1</v>
      </c>
      <c r="G6" s="133">
        <v>1</v>
      </c>
      <c r="H6" s="36"/>
      <c r="I6" s="36"/>
      <c r="J6" s="36"/>
      <c r="K6" s="36"/>
    </row>
    <row r="7" spans="1:11" ht="25.9" customHeight="1" x14ac:dyDescent="0.2">
      <c r="A7" s="67">
        <v>3</v>
      </c>
      <c r="B7" s="2" t="s">
        <v>24</v>
      </c>
      <c r="C7" s="5">
        <v>7500</v>
      </c>
      <c r="D7" s="5">
        <v>4500</v>
      </c>
      <c r="E7" s="5">
        <v>2500</v>
      </c>
      <c r="F7" s="71">
        <v>1</v>
      </c>
      <c r="G7" s="133">
        <v>1</v>
      </c>
      <c r="H7" s="35"/>
      <c r="I7" s="35"/>
      <c r="J7" s="35"/>
      <c r="K7" s="35"/>
    </row>
    <row r="8" spans="1:11" ht="25.9" customHeight="1" x14ac:dyDescent="0.2">
      <c r="A8" s="67">
        <v>4</v>
      </c>
      <c r="B8" s="2" t="s">
        <v>114</v>
      </c>
      <c r="C8" s="5">
        <v>10000</v>
      </c>
      <c r="D8" s="5">
        <v>7000</v>
      </c>
      <c r="E8" s="5">
        <v>4000</v>
      </c>
      <c r="F8" s="71">
        <v>1</v>
      </c>
      <c r="G8" s="133">
        <v>1</v>
      </c>
      <c r="H8" s="35"/>
      <c r="I8" s="35"/>
      <c r="J8" s="35"/>
      <c r="K8" s="35"/>
    </row>
    <row r="9" spans="1:11" ht="25.9" customHeight="1" x14ac:dyDescent="0.2">
      <c r="A9" s="67">
        <v>5</v>
      </c>
      <c r="B9" s="2" t="s">
        <v>115</v>
      </c>
      <c r="C9" s="3"/>
      <c r="D9" s="3"/>
      <c r="E9" s="3"/>
      <c r="F9" s="36"/>
      <c r="G9" s="136"/>
      <c r="H9" s="36"/>
      <c r="I9" s="36"/>
      <c r="J9" s="36"/>
      <c r="K9" s="36"/>
    </row>
    <row r="10" spans="1:11" ht="25.9" customHeight="1" x14ac:dyDescent="0.2">
      <c r="A10" s="67"/>
      <c r="B10" s="4" t="s">
        <v>116</v>
      </c>
      <c r="C10" s="5">
        <v>7000</v>
      </c>
      <c r="D10" s="5">
        <v>4500</v>
      </c>
      <c r="E10" s="5">
        <v>2500</v>
      </c>
      <c r="F10" s="71">
        <v>1</v>
      </c>
      <c r="G10" s="133">
        <v>1</v>
      </c>
      <c r="H10" s="35"/>
      <c r="I10" s="35"/>
      <c r="J10" s="35"/>
      <c r="K10" s="35"/>
    </row>
    <row r="11" spans="1:11" ht="25.9" customHeight="1" x14ac:dyDescent="0.2">
      <c r="A11" s="67"/>
      <c r="B11" s="4" t="s">
        <v>117</v>
      </c>
      <c r="C11" s="5">
        <v>5000</v>
      </c>
      <c r="D11" s="5">
        <v>3500</v>
      </c>
      <c r="E11" s="5">
        <v>2000</v>
      </c>
      <c r="F11" s="71">
        <v>1</v>
      </c>
      <c r="G11" s="133">
        <v>1</v>
      </c>
      <c r="H11" s="35"/>
      <c r="I11" s="35"/>
      <c r="J11" s="35"/>
      <c r="K11" s="35"/>
    </row>
    <row r="12" spans="1:11" ht="39.6" customHeight="1" x14ac:dyDescent="0.2">
      <c r="A12" s="67"/>
      <c r="B12" s="4" t="s">
        <v>118</v>
      </c>
      <c r="C12" s="5">
        <v>5000</v>
      </c>
      <c r="D12" s="5">
        <v>3500</v>
      </c>
      <c r="E12" s="5">
        <v>2000</v>
      </c>
      <c r="F12" s="71">
        <v>1</v>
      </c>
      <c r="G12" s="133">
        <v>1</v>
      </c>
      <c r="H12" s="35"/>
      <c r="I12" s="35"/>
      <c r="J12" s="35"/>
      <c r="K12" s="35"/>
    </row>
    <row r="13" spans="1:11" ht="25.9" customHeight="1" x14ac:dyDescent="0.2">
      <c r="A13" s="67"/>
      <c r="B13" s="4" t="s">
        <v>119</v>
      </c>
      <c r="C13" s="5">
        <v>4500</v>
      </c>
      <c r="D13" s="5">
        <v>3000</v>
      </c>
      <c r="E13" s="5">
        <v>1500</v>
      </c>
      <c r="F13" s="71">
        <v>1</v>
      </c>
      <c r="G13" s="133">
        <v>1</v>
      </c>
      <c r="H13" s="35"/>
      <c r="I13" s="35"/>
      <c r="J13" s="35"/>
      <c r="K13" s="35"/>
    </row>
    <row r="14" spans="1:11" ht="39.6" customHeight="1" x14ac:dyDescent="0.2">
      <c r="A14" s="67"/>
      <c r="B14" s="4" t="s">
        <v>120</v>
      </c>
      <c r="C14" s="5">
        <v>5000</v>
      </c>
      <c r="D14" s="5">
        <v>3500</v>
      </c>
      <c r="E14" s="5">
        <v>2000</v>
      </c>
      <c r="F14" s="71">
        <v>1</v>
      </c>
      <c r="G14" s="133">
        <v>1</v>
      </c>
      <c r="H14" s="36"/>
      <c r="I14" s="36"/>
      <c r="J14" s="36"/>
      <c r="K14" s="36"/>
    </row>
    <row r="15" spans="1:11" ht="25.9" customHeight="1" x14ac:dyDescent="0.2">
      <c r="A15" s="67"/>
      <c r="B15" s="4" t="s">
        <v>121</v>
      </c>
      <c r="C15" s="5">
        <v>5000</v>
      </c>
      <c r="D15" s="5">
        <v>3500</v>
      </c>
      <c r="E15" s="5">
        <v>2000</v>
      </c>
      <c r="F15" s="71">
        <v>1</v>
      </c>
      <c r="G15" s="133">
        <v>1</v>
      </c>
      <c r="H15" s="35"/>
      <c r="I15" s="35"/>
      <c r="J15" s="35"/>
      <c r="K15" s="35"/>
    </row>
    <row r="16" spans="1:11" ht="25.9" customHeight="1" x14ac:dyDescent="0.2">
      <c r="A16" s="67"/>
      <c r="B16" s="4" t="s">
        <v>122</v>
      </c>
      <c r="C16" s="5">
        <v>5000</v>
      </c>
      <c r="D16" s="5">
        <v>3500</v>
      </c>
      <c r="E16" s="5">
        <v>2000</v>
      </c>
      <c r="F16" s="71">
        <v>1</v>
      </c>
      <c r="G16" s="133">
        <v>1</v>
      </c>
      <c r="H16" s="35"/>
      <c r="I16" s="35"/>
      <c r="J16" s="35"/>
      <c r="K16" s="35"/>
    </row>
    <row r="17" spans="1:11" ht="25.9" customHeight="1" x14ac:dyDescent="0.2">
      <c r="A17" s="67"/>
      <c r="B17" s="4" t="s">
        <v>123</v>
      </c>
      <c r="C17" s="5">
        <v>4000</v>
      </c>
      <c r="D17" s="5">
        <v>2500</v>
      </c>
      <c r="E17" s="5">
        <v>1200</v>
      </c>
      <c r="F17" s="71">
        <v>1</v>
      </c>
      <c r="G17" s="133">
        <v>1</v>
      </c>
      <c r="H17" s="35"/>
      <c r="I17" s="35"/>
      <c r="J17" s="35"/>
      <c r="K17" s="35"/>
    </row>
    <row r="18" spans="1:11" ht="25.9" customHeight="1" x14ac:dyDescent="0.2">
      <c r="A18" s="67"/>
      <c r="B18" s="4" t="s">
        <v>124</v>
      </c>
      <c r="C18" s="5">
        <v>3000</v>
      </c>
      <c r="D18" s="5">
        <v>2000</v>
      </c>
      <c r="E18" s="5">
        <v>1000</v>
      </c>
      <c r="F18" s="71">
        <v>1</v>
      </c>
      <c r="G18" s="133">
        <v>1.2</v>
      </c>
      <c r="H18" s="35"/>
      <c r="I18" s="35"/>
      <c r="J18" s="35"/>
      <c r="K18" s="35"/>
    </row>
    <row r="19" spans="1:11" ht="25.9" customHeight="1" x14ac:dyDescent="0.2">
      <c r="A19" s="67"/>
      <c r="B19" s="4" t="s">
        <v>125</v>
      </c>
      <c r="C19" s="5">
        <v>5000</v>
      </c>
      <c r="D19" s="5">
        <v>3500</v>
      </c>
      <c r="E19" s="5">
        <v>2000</v>
      </c>
      <c r="F19" s="71">
        <v>1</v>
      </c>
      <c r="G19" s="133">
        <v>1</v>
      </c>
      <c r="H19" s="35"/>
      <c r="I19" s="35"/>
      <c r="J19" s="35"/>
      <c r="K19" s="35"/>
    </row>
    <row r="20" spans="1:11" ht="25.9" customHeight="1" x14ac:dyDescent="0.2">
      <c r="A20" s="67"/>
      <c r="B20" s="4" t="s">
        <v>126</v>
      </c>
      <c r="C20" s="5">
        <v>4000</v>
      </c>
      <c r="D20" s="5">
        <v>2500</v>
      </c>
      <c r="E20" s="5">
        <v>1300</v>
      </c>
      <c r="F20" s="71">
        <v>1</v>
      </c>
      <c r="G20" s="133">
        <v>1</v>
      </c>
      <c r="H20" s="36"/>
      <c r="I20" s="36"/>
      <c r="J20" s="36"/>
      <c r="K20" s="36"/>
    </row>
    <row r="21" spans="1:11" ht="25.9" customHeight="1" x14ac:dyDescent="0.2">
      <c r="A21" s="67"/>
      <c r="B21" s="4" t="s">
        <v>127</v>
      </c>
      <c r="C21" s="5">
        <v>3000</v>
      </c>
      <c r="D21" s="5">
        <v>2000</v>
      </c>
      <c r="E21" s="5">
        <v>1000</v>
      </c>
      <c r="F21" s="71">
        <v>1</v>
      </c>
      <c r="G21" s="133">
        <v>1.2</v>
      </c>
      <c r="H21" s="35"/>
      <c r="I21" s="35"/>
      <c r="J21" s="35"/>
      <c r="K21" s="35"/>
    </row>
    <row r="22" spans="1:11" ht="25.9" customHeight="1" x14ac:dyDescent="0.2">
      <c r="A22" s="67"/>
      <c r="B22" s="4" t="s">
        <v>128</v>
      </c>
      <c r="C22" s="5">
        <v>4000</v>
      </c>
      <c r="D22" s="5">
        <v>2500</v>
      </c>
      <c r="E22" s="5">
        <v>1500</v>
      </c>
      <c r="F22" s="71">
        <v>1</v>
      </c>
      <c r="G22" s="133">
        <v>1</v>
      </c>
      <c r="H22" s="35"/>
      <c r="I22" s="35"/>
      <c r="J22" s="35"/>
      <c r="K22" s="35"/>
    </row>
    <row r="23" spans="1:11" ht="25.9" customHeight="1" x14ac:dyDescent="0.2">
      <c r="A23" s="67"/>
      <c r="B23" s="4" t="s">
        <v>129</v>
      </c>
      <c r="C23" s="5">
        <v>3000</v>
      </c>
      <c r="D23" s="5">
        <v>2000</v>
      </c>
      <c r="E23" s="5">
        <v>1000</v>
      </c>
      <c r="F23" s="71">
        <v>1</v>
      </c>
      <c r="G23" s="133">
        <v>1.2</v>
      </c>
      <c r="H23" s="35"/>
      <c r="I23" s="35"/>
      <c r="J23" s="35"/>
      <c r="K23" s="35"/>
    </row>
    <row r="24" spans="1:11" ht="25.9" customHeight="1" x14ac:dyDescent="0.2">
      <c r="A24" s="67"/>
      <c r="B24" s="4" t="s">
        <v>130</v>
      </c>
      <c r="C24" s="5">
        <v>4000</v>
      </c>
      <c r="D24" s="5">
        <v>2500</v>
      </c>
      <c r="E24" s="5">
        <v>1500</v>
      </c>
      <c r="F24" s="71">
        <v>1</v>
      </c>
      <c r="G24" s="133">
        <v>1</v>
      </c>
      <c r="H24" s="35"/>
      <c r="I24" s="35"/>
      <c r="J24" s="35"/>
      <c r="K24" s="35"/>
    </row>
    <row r="25" spans="1:11" ht="25.9" customHeight="1" x14ac:dyDescent="0.2">
      <c r="A25" s="67"/>
      <c r="B25" s="4" t="s">
        <v>131</v>
      </c>
      <c r="C25" s="5">
        <v>3000</v>
      </c>
      <c r="D25" s="5">
        <v>2000</v>
      </c>
      <c r="E25" s="5">
        <v>1000</v>
      </c>
      <c r="F25" s="71">
        <v>1</v>
      </c>
      <c r="G25" s="133">
        <v>1.2</v>
      </c>
      <c r="H25" s="36"/>
      <c r="I25" s="36"/>
      <c r="J25" s="36"/>
      <c r="K25" s="36"/>
    </row>
    <row r="26" spans="1:11" ht="25.9" customHeight="1" x14ac:dyDescent="0.2">
      <c r="A26" s="67"/>
      <c r="B26" s="4" t="s">
        <v>132</v>
      </c>
      <c r="C26" s="5">
        <v>5000</v>
      </c>
      <c r="D26" s="5">
        <v>3500</v>
      </c>
      <c r="E26" s="5">
        <v>2000</v>
      </c>
      <c r="F26" s="71">
        <v>1</v>
      </c>
      <c r="G26" s="133">
        <v>1</v>
      </c>
      <c r="H26" s="35"/>
      <c r="I26" s="35"/>
      <c r="J26" s="35"/>
      <c r="K26" s="35"/>
    </row>
    <row r="27" spans="1:11" ht="25.9" customHeight="1" x14ac:dyDescent="0.2">
      <c r="A27" s="67"/>
      <c r="B27" s="4" t="s">
        <v>133</v>
      </c>
      <c r="C27" s="5">
        <v>3000</v>
      </c>
      <c r="D27" s="5">
        <v>2000</v>
      </c>
      <c r="E27" s="5">
        <v>1000</v>
      </c>
      <c r="F27" s="71">
        <v>1</v>
      </c>
      <c r="G27" s="133">
        <v>1.2</v>
      </c>
      <c r="H27" s="35"/>
      <c r="I27" s="35"/>
      <c r="J27" s="35"/>
      <c r="K27" s="35"/>
    </row>
    <row r="28" spans="1:11" ht="40.15" customHeight="1" x14ac:dyDescent="0.2">
      <c r="A28" s="67"/>
      <c r="B28" s="4" t="s">
        <v>134</v>
      </c>
      <c r="C28" s="5">
        <v>4500</v>
      </c>
      <c r="D28" s="5">
        <v>3000</v>
      </c>
      <c r="E28" s="5">
        <v>1500</v>
      </c>
      <c r="F28" s="71">
        <v>1</v>
      </c>
      <c r="G28" s="133">
        <v>1</v>
      </c>
      <c r="H28" s="35"/>
      <c r="I28" s="35"/>
      <c r="J28" s="35"/>
      <c r="K28" s="35"/>
    </row>
    <row r="29" spans="1:11" ht="40.15" customHeight="1" x14ac:dyDescent="0.2">
      <c r="A29" s="67"/>
      <c r="B29" s="4" t="s">
        <v>135</v>
      </c>
      <c r="C29" s="5">
        <v>5000</v>
      </c>
      <c r="D29" s="5">
        <v>3500</v>
      </c>
      <c r="E29" s="5">
        <v>2000</v>
      </c>
      <c r="F29" s="71">
        <v>1</v>
      </c>
      <c r="G29" s="133">
        <v>1</v>
      </c>
      <c r="H29" s="35"/>
      <c r="I29" s="35"/>
      <c r="J29" s="35"/>
      <c r="K29" s="35"/>
    </row>
    <row r="30" spans="1:11" ht="40.15" customHeight="1" x14ac:dyDescent="0.2">
      <c r="A30" s="67"/>
      <c r="B30" s="4" t="s">
        <v>136</v>
      </c>
      <c r="C30" s="5">
        <v>4500</v>
      </c>
      <c r="D30" s="5">
        <v>3000</v>
      </c>
      <c r="E30" s="5">
        <v>1500</v>
      </c>
      <c r="F30" s="71">
        <v>1</v>
      </c>
      <c r="G30" s="133">
        <v>1</v>
      </c>
      <c r="H30" s="35"/>
      <c r="I30" s="35"/>
      <c r="J30" s="35"/>
      <c r="K30" s="35"/>
    </row>
    <row r="31" spans="1:11" ht="40.15" customHeight="1" x14ac:dyDescent="0.2">
      <c r="A31" s="67"/>
      <c r="B31" s="4" t="s">
        <v>137</v>
      </c>
      <c r="C31" s="5">
        <v>4000</v>
      </c>
      <c r="D31" s="5">
        <v>2500</v>
      </c>
      <c r="E31" s="5">
        <v>1300</v>
      </c>
      <c r="F31" s="71">
        <v>1</v>
      </c>
      <c r="G31" s="133">
        <v>1</v>
      </c>
      <c r="H31" s="35"/>
      <c r="I31" s="35"/>
      <c r="J31" s="35"/>
      <c r="K31" s="35"/>
    </row>
    <row r="32" spans="1:11" ht="40.15" customHeight="1" x14ac:dyDescent="0.2">
      <c r="A32" s="67"/>
      <c r="B32" s="4" t="s">
        <v>138</v>
      </c>
      <c r="C32" s="5">
        <v>4500</v>
      </c>
      <c r="D32" s="5">
        <v>3000</v>
      </c>
      <c r="E32" s="5">
        <v>1500</v>
      </c>
      <c r="F32" s="71">
        <v>1</v>
      </c>
      <c r="G32" s="133">
        <v>1</v>
      </c>
      <c r="H32" s="35"/>
      <c r="I32" s="35"/>
      <c r="J32" s="35"/>
      <c r="K32" s="35"/>
    </row>
    <row r="33" spans="1:11" ht="25.9" customHeight="1" x14ac:dyDescent="0.2">
      <c r="A33" s="67">
        <v>6</v>
      </c>
      <c r="B33" s="2" t="s">
        <v>139</v>
      </c>
      <c r="C33" s="3"/>
      <c r="D33" s="3"/>
      <c r="E33" s="3"/>
      <c r="F33" s="35"/>
      <c r="G33" s="133"/>
      <c r="H33" s="35"/>
      <c r="I33" s="35"/>
      <c r="J33" s="35"/>
      <c r="K33" s="35"/>
    </row>
    <row r="34" spans="1:11" ht="25.9" customHeight="1" x14ac:dyDescent="0.2">
      <c r="A34" s="67"/>
      <c r="B34" s="4" t="s">
        <v>140</v>
      </c>
      <c r="C34" s="5">
        <v>6000</v>
      </c>
      <c r="D34" s="5">
        <v>4000</v>
      </c>
      <c r="E34" s="5">
        <v>2500</v>
      </c>
      <c r="F34" s="71">
        <v>1</v>
      </c>
      <c r="G34" s="133">
        <v>1</v>
      </c>
      <c r="H34" s="35"/>
      <c r="I34" s="35"/>
      <c r="J34" s="35"/>
      <c r="K34" s="35"/>
    </row>
    <row r="35" spans="1:11" ht="25.9" customHeight="1" x14ac:dyDescent="0.2">
      <c r="A35" s="67"/>
      <c r="B35" s="4" t="s">
        <v>141</v>
      </c>
      <c r="C35" s="5">
        <v>6500</v>
      </c>
      <c r="D35" s="5">
        <v>4500</v>
      </c>
      <c r="E35" s="5">
        <v>2800</v>
      </c>
      <c r="F35" s="71">
        <v>1</v>
      </c>
      <c r="G35" s="133">
        <v>1</v>
      </c>
      <c r="H35" s="35"/>
      <c r="I35" s="35"/>
      <c r="J35" s="35"/>
      <c r="K35" s="35"/>
    </row>
    <row r="36" spans="1:11" ht="25.9" customHeight="1" x14ac:dyDescent="0.2">
      <c r="A36" s="67"/>
      <c r="B36" s="4" t="s">
        <v>142</v>
      </c>
      <c r="C36" s="5">
        <v>5500</v>
      </c>
      <c r="D36" s="5">
        <v>3500</v>
      </c>
      <c r="E36" s="5">
        <v>2300</v>
      </c>
      <c r="F36" s="71">
        <v>1</v>
      </c>
      <c r="G36" s="133">
        <v>1</v>
      </c>
      <c r="H36" s="35"/>
      <c r="I36" s="35"/>
      <c r="J36" s="35"/>
      <c r="K36" s="35"/>
    </row>
    <row r="37" spans="1:11" ht="25.9" customHeight="1" x14ac:dyDescent="0.2">
      <c r="A37" s="67">
        <v>7</v>
      </c>
      <c r="B37" s="2" t="s">
        <v>143</v>
      </c>
      <c r="C37" s="3"/>
      <c r="D37" s="3"/>
      <c r="E37" s="3"/>
      <c r="F37" s="35"/>
      <c r="G37" s="133"/>
      <c r="H37" s="35"/>
      <c r="I37" s="35"/>
      <c r="J37" s="35"/>
      <c r="K37" s="35"/>
    </row>
    <row r="38" spans="1:11" ht="25.9" customHeight="1" x14ac:dyDescent="0.2">
      <c r="A38" s="67"/>
      <c r="B38" s="4" t="s">
        <v>144</v>
      </c>
      <c r="C38" s="5">
        <v>7000</v>
      </c>
      <c r="D38" s="5">
        <v>5000</v>
      </c>
      <c r="E38" s="5">
        <v>3000</v>
      </c>
      <c r="F38" s="71">
        <v>1</v>
      </c>
      <c r="G38" s="133">
        <v>1</v>
      </c>
      <c r="H38" s="35"/>
      <c r="I38" s="35"/>
      <c r="J38" s="35"/>
      <c r="K38" s="35"/>
    </row>
    <row r="39" spans="1:11" ht="25.9" customHeight="1" x14ac:dyDescent="0.2">
      <c r="A39" s="67"/>
      <c r="B39" s="4" t="s">
        <v>145</v>
      </c>
      <c r="C39" s="5">
        <v>4500</v>
      </c>
      <c r="D39" s="5">
        <v>3000</v>
      </c>
      <c r="E39" s="5">
        <v>2000</v>
      </c>
      <c r="F39" s="71">
        <v>1</v>
      </c>
      <c r="G39" s="133">
        <v>1</v>
      </c>
      <c r="H39" s="35"/>
      <c r="I39" s="35"/>
      <c r="J39" s="35"/>
      <c r="K39" s="35"/>
    </row>
    <row r="40" spans="1:11" ht="25.9" customHeight="1" x14ac:dyDescent="0.2">
      <c r="A40" s="67"/>
      <c r="B40" s="4" t="s">
        <v>146</v>
      </c>
      <c r="C40" s="5">
        <v>5000</v>
      </c>
      <c r="D40" s="5">
        <v>3500</v>
      </c>
      <c r="E40" s="5">
        <v>2000</v>
      </c>
      <c r="F40" s="71">
        <v>1</v>
      </c>
      <c r="G40" s="133">
        <v>1</v>
      </c>
      <c r="H40" s="41"/>
      <c r="I40" s="41"/>
      <c r="J40" s="41"/>
      <c r="K40" s="41"/>
    </row>
    <row r="41" spans="1:11" ht="25.9" customHeight="1" x14ac:dyDescent="0.2">
      <c r="A41" s="67">
        <v>8</v>
      </c>
      <c r="B41" s="2" t="s">
        <v>147</v>
      </c>
      <c r="C41" s="3"/>
      <c r="D41" s="3"/>
      <c r="E41" s="3"/>
      <c r="F41" s="41"/>
      <c r="G41" s="145"/>
      <c r="H41" s="41"/>
      <c r="I41" s="41"/>
      <c r="J41" s="41"/>
      <c r="K41" s="41"/>
    </row>
    <row r="42" spans="1:11" ht="25.9" customHeight="1" x14ac:dyDescent="0.2">
      <c r="A42" s="67"/>
      <c r="B42" s="4" t="s">
        <v>56</v>
      </c>
      <c r="C42" s="5">
        <v>9000</v>
      </c>
      <c r="D42" s="3"/>
      <c r="E42" s="3"/>
      <c r="F42" s="71">
        <v>1</v>
      </c>
      <c r="G42" s="133">
        <v>1</v>
      </c>
      <c r="H42" s="41"/>
      <c r="I42" s="41"/>
      <c r="J42" s="41"/>
      <c r="K42" s="41"/>
    </row>
    <row r="43" spans="1:11" ht="25.9" customHeight="1" x14ac:dyDescent="0.2">
      <c r="A43" s="67"/>
      <c r="B43" s="4" t="s">
        <v>148</v>
      </c>
      <c r="C43" s="5">
        <v>7500</v>
      </c>
      <c r="D43" s="3"/>
      <c r="E43" s="3"/>
      <c r="F43" s="71">
        <v>1</v>
      </c>
      <c r="G43" s="133">
        <v>1</v>
      </c>
      <c r="H43" s="41"/>
      <c r="I43" s="41"/>
      <c r="J43" s="41"/>
      <c r="K43" s="41"/>
    </row>
    <row r="44" spans="1:11" ht="25.9" customHeight="1" x14ac:dyDescent="0.2">
      <c r="A44" s="67">
        <v>9</v>
      </c>
      <c r="B44" s="2" t="s">
        <v>149</v>
      </c>
      <c r="C44" s="3"/>
      <c r="D44" s="3"/>
      <c r="E44" s="3"/>
      <c r="F44" s="41"/>
      <c r="G44" s="145"/>
      <c r="H44" s="41"/>
      <c r="I44" s="41"/>
      <c r="J44" s="41"/>
      <c r="K44" s="41"/>
    </row>
    <row r="45" spans="1:11" ht="25.9" customHeight="1" x14ac:dyDescent="0.2">
      <c r="A45" s="67"/>
      <c r="B45" s="4" t="s">
        <v>150</v>
      </c>
      <c r="C45" s="5">
        <v>12000</v>
      </c>
      <c r="D45" s="3"/>
      <c r="E45" s="3"/>
      <c r="F45" s="71">
        <v>1</v>
      </c>
      <c r="G45" s="133">
        <v>1</v>
      </c>
      <c r="H45" s="41"/>
      <c r="I45" s="41"/>
      <c r="J45" s="41"/>
      <c r="K45" s="41"/>
    </row>
    <row r="46" spans="1:11" ht="25.9" customHeight="1" x14ac:dyDescent="0.2">
      <c r="A46" s="67"/>
      <c r="B46" s="4" t="s">
        <v>49</v>
      </c>
      <c r="C46" s="5">
        <v>12000</v>
      </c>
      <c r="D46" s="3"/>
      <c r="E46" s="3"/>
      <c r="F46" s="71">
        <v>1</v>
      </c>
      <c r="G46" s="133">
        <v>1</v>
      </c>
      <c r="H46" s="41"/>
      <c r="I46" s="41"/>
      <c r="J46" s="41"/>
      <c r="K46" s="41"/>
    </row>
    <row r="47" spans="1:11" ht="25.9" customHeight="1" x14ac:dyDescent="0.2">
      <c r="A47" s="67"/>
      <c r="B47" s="4" t="s">
        <v>151</v>
      </c>
      <c r="C47" s="5">
        <v>10000</v>
      </c>
      <c r="D47" s="3"/>
      <c r="E47" s="3"/>
      <c r="F47" s="71">
        <v>1</v>
      </c>
      <c r="G47" s="133">
        <v>1</v>
      </c>
      <c r="H47" s="41"/>
      <c r="I47" s="41"/>
      <c r="J47" s="41"/>
      <c r="K47" s="41"/>
    </row>
    <row r="48" spans="1:11" ht="25.9" customHeight="1" x14ac:dyDescent="0.2">
      <c r="A48" s="67"/>
      <c r="B48" s="4" t="s">
        <v>107</v>
      </c>
      <c r="C48" s="5">
        <v>9000</v>
      </c>
      <c r="D48" s="3"/>
      <c r="E48" s="3"/>
      <c r="F48" s="71">
        <v>1</v>
      </c>
      <c r="G48" s="133">
        <v>1</v>
      </c>
      <c r="H48" s="41"/>
      <c r="I48" s="41"/>
      <c r="J48" s="41"/>
      <c r="K48" s="41"/>
    </row>
    <row r="49" spans="1:11" ht="25.9" customHeight="1" x14ac:dyDescent="0.2">
      <c r="A49" s="67">
        <v>10</v>
      </c>
      <c r="B49" s="2" t="s">
        <v>77</v>
      </c>
      <c r="C49" s="3"/>
      <c r="D49" s="3"/>
      <c r="E49" s="3"/>
      <c r="F49" s="41"/>
      <c r="G49" s="145"/>
      <c r="H49" s="41"/>
      <c r="I49" s="41"/>
      <c r="J49" s="41"/>
      <c r="K49" s="41"/>
    </row>
    <row r="50" spans="1:11" ht="25.9" customHeight="1" x14ac:dyDescent="0.2">
      <c r="A50" s="67"/>
      <c r="B50" s="6" t="s">
        <v>78</v>
      </c>
      <c r="C50" s="5">
        <v>3000</v>
      </c>
      <c r="D50" s="3"/>
      <c r="E50" s="3"/>
      <c r="F50" s="71">
        <v>1</v>
      </c>
      <c r="G50" s="133">
        <v>1.2</v>
      </c>
      <c r="H50" s="41"/>
      <c r="I50" s="41"/>
      <c r="J50" s="41"/>
      <c r="K50" s="41"/>
    </row>
    <row r="51" spans="1:11" ht="25.9" customHeight="1" x14ac:dyDescent="0.2">
      <c r="A51" s="67"/>
      <c r="B51" s="6" t="s">
        <v>108</v>
      </c>
      <c r="C51" s="5">
        <v>2000</v>
      </c>
      <c r="D51" s="3"/>
      <c r="E51" s="3"/>
      <c r="F51" s="71">
        <v>1</v>
      </c>
      <c r="G51" s="133">
        <v>1.2</v>
      </c>
      <c r="H51" s="41"/>
      <c r="I51" s="41"/>
      <c r="J51" s="41"/>
      <c r="K51" s="41"/>
    </row>
    <row r="52" spans="1:11" ht="25.9" customHeight="1" x14ac:dyDescent="0.2">
      <c r="A52" s="67"/>
      <c r="B52" s="6" t="s">
        <v>80</v>
      </c>
      <c r="C52" s="5">
        <v>1000</v>
      </c>
      <c r="D52" s="3"/>
      <c r="E52" s="3"/>
      <c r="F52" s="71">
        <v>1</v>
      </c>
      <c r="G52" s="133">
        <v>1.2</v>
      </c>
      <c r="H52" s="41"/>
      <c r="I52" s="41"/>
      <c r="J52" s="41"/>
      <c r="K52" s="41"/>
    </row>
  </sheetData>
  <autoFilter ref="A3:K52" xr:uid="{00000000-0009-0000-0000-00002E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scale="95"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L35"/>
  <sheetViews>
    <sheetView tabSelected="1" view="pageBreakPreview" zoomScale="60" zoomScaleNormal="70" workbookViewId="0">
      <selection activeCell="T10" sqref="T10"/>
    </sheetView>
  </sheetViews>
  <sheetFormatPr defaultRowHeight="14.25" x14ac:dyDescent="0.2"/>
  <cols>
    <col min="2" max="2" width="55.25" customWidth="1"/>
    <col min="3" max="5" width="9.5" hidden="1" customWidth="1"/>
    <col min="6" max="6" width="17.125" style="28" hidden="1" customWidth="1"/>
    <col min="7" max="7" width="17.125" style="134" customWidth="1"/>
    <col min="8" max="10" width="17.125" style="28" hidden="1" customWidth="1"/>
    <col min="11" max="11" width="12.25" style="28" hidden="1" customWidth="1"/>
  </cols>
  <sheetData>
    <row r="1" spans="1:11" ht="32.25" customHeight="1" x14ac:dyDescent="0.2">
      <c r="A1" s="100" t="s">
        <v>109</v>
      </c>
      <c r="F1" s="73"/>
      <c r="G1" s="141"/>
      <c r="H1" s="73"/>
      <c r="I1" s="73"/>
      <c r="J1" s="73"/>
      <c r="K1" s="105"/>
    </row>
    <row r="2" spans="1:11" ht="32.1" customHeight="1" x14ac:dyDescent="0.2">
      <c r="A2" s="393" t="s">
        <v>0</v>
      </c>
      <c r="B2" s="394" t="s">
        <v>1</v>
      </c>
      <c r="C2" s="349" t="s">
        <v>2846</v>
      </c>
      <c r="D2" s="349"/>
      <c r="E2" s="349"/>
      <c r="F2" s="349" t="s">
        <v>2839</v>
      </c>
      <c r="G2" s="351" t="s">
        <v>2843</v>
      </c>
      <c r="H2" s="349" t="s">
        <v>2851</v>
      </c>
      <c r="I2" s="349" t="s">
        <v>2840</v>
      </c>
      <c r="J2" s="350" t="s">
        <v>2841</v>
      </c>
      <c r="K2" s="349" t="s">
        <v>2850</v>
      </c>
    </row>
    <row r="3" spans="1:11" ht="32.1" customHeight="1" x14ac:dyDescent="0.2">
      <c r="A3" s="393"/>
      <c r="B3" s="394"/>
      <c r="C3" s="67" t="s">
        <v>3</v>
      </c>
      <c r="D3" s="67" t="s">
        <v>4</v>
      </c>
      <c r="E3" s="67" t="s">
        <v>5</v>
      </c>
      <c r="F3" s="349"/>
      <c r="G3" s="351"/>
      <c r="H3" s="349"/>
      <c r="I3" s="349"/>
      <c r="J3" s="350"/>
      <c r="K3" s="349"/>
    </row>
    <row r="4" spans="1:11" ht="27" customHeight="1" x14ac:dyDescent="0.2">
      <c r="A4" s="67">
        <v>1</v>
      </c>
      <c r="B4" s="2" t="s">
        <v>82</v>
      </c>
      <c r="C4" s="3"/>
      <c r="D4" s="3"/>
      <c r="E4" s="3"/>
      <c r="F4" s="36"/>
      <c r="G4" s="136"/>
      <c r="H4" s="36"/>
      <c r="I4" s="36"/>
      <c r="J4" s="36"/>
      <c r="K4" s="170"/>
    </row>
    <row r="5" spans="1:11" ht="27" customHeight="1" x14ac:dyDescent="0.2">
      <c r="A5" s="67"/>
      <c r="B5" s="4" t="s">
        <v>83</v>
      </c>
      <c r="C5" s="5">
        <v>8500</v>
      </c>
      <c r="D5" s="5">
        <v>4300</v>
      </c>
      <c r="E5" s="5">
        <v>2200</v>
      </c>
      <c r="F5" s="71">
        <v>1.2</v>
      </c>
      <c r="G5" s="133">
        <v>1.2</v>
      </c>
      <c r="H5" s="35"/>
      <c r="I5" s="35"/>
      <c r="J5" s="35"/>
      <c r="K5" s="35"/>
    </row>
    <row r="6" spans="1:11" ht="27" customHeight="1" x14ac:dyDescent="0.2">
      <c r="A6" s="67">
        <v>2</v>
      </c>
      <c r="B6" s="2" t="s">
        <v>6</v>
      </c>
      <c r="C6" s="3"/>
      <c r="D6" s="3"/>
      <c r="E6" s="3"/>
      <c r="F6" s="36"/>
      <c r="G6" s="136"/>
      <c r="H6" s="36"/>
      <c r="I6" s="36"/>
      <c r="J6" s="36"/>
      <c r="K6" s="36"/>
    </row>
    <row r="7" spans="1:11" ht="27" customHeight="1" x14ac:dyDescent="0.2">
      <c r="A7" s="67"/>
      <c r="B7" s="4" t="s">
        <v>84</v>
      </c>
      <c r="C7" s="5">
        <v>7500</v>
      </c>
      <c r="D7" s="5">
        <v>3300</v>
      </c>
      <c r="E7" s="5">
        <v>1700</v>
      </c>
      <c r="F7" s="71">
        <v>1.2</v>
      </c>
      <c r="G7" s="133">
        <v>1.2</v>
      </c>
      <c r="H7" s="35"/>
      <c r="I7" s="35"/>
      <c r="J7" s="35"/>
      <c r="K7" s="35"/>
    </row>
    <row r="8" spans="1:11" ht="27" customHeight="1" x14ac:dyDescent="0.2">
      <c r="A8" s="67">
        <v>3</v>
      </c>
      <c r="B8" s="2" t="s">
        <v>29</v>
      </c>
      <c r="C8" s="3"/>
      <c r="D8" s="3"/>
      <c r="E8" s="3"/>
      <c r="F8" s="35"/>
      <c r="G8" s="133"/>
      <c r="H8" s="35"/>
      <c r="I8" s="35"/>
      <c r="J8" s="35"/>
      <c r="K8" s="35"/>
    </row>
    <row r="9" spans="1:11" ht="27" customHeight="1" x14ac:dyDescent="0.2">
      <c r="A9" s="67"/>
      <c r="B9" s="4" t="s">
        <v>85</v>
      </c>
      <c r="C9" s="5">
        <v>5500</v>
      </c>
      <c r="D9" s="5">
        <v>2800</v>
      </c>
      <c r="E9" s="5">
        <v>1400</v>
      </c>
      <c r="F9" s="71">
        <v>1.2</v>
      </c>
      <c r="G9" s="133">
        <v>1.2</v>
      </c>
      <c r="H9" s="36"/>
      <c r="I9" s="36"/>
      <c r="J9" s="36"/>
      <c r="K9" s="36"/>
    </row>
    <row r="10" spans="1:11" ht="27" customHeight="1" x14ac:dyDescent="0.2">
      <c r="A10" s="67"/>
      <c r="B10" s="4" t="s">
        <v>86</v>
      </c>
      <c r="C10" s="5">
        <v>6000</v>
      </c>
      <c r="D10" s="5">
        <v>3000</v>
      </c>
      <c r="E10" s="5">
        <v>1800</v>
      </c>
      <c r="F10" s="71">
        <v>1.2</v>
      </c>
      <c r="G10" s="133">
        <v>1.2</v>
      </c>
      <c r="H10" s="35"/>
      <c r="I10" s="35"/>
      <c r="J10" s="35"/>
      <c r="K10" s="35"/>
    </row>
    <row r="11" spans="1:11" ht="27" customHeight="1" x14ac:dyDescent="0.2">
      <c r="A11" s="67"/>
      <c r="B11" s="4" t="s">
        <v>87</v>
      </c>
      <c r="C11" s="5">
        <v>4500</v>
      </c>
      <c r="D11" s="5">
        <v>2300</v>
      </c>
      <c r="E11" s="5">
        <v>1200</v>
      </c>
      <c r="F11" s="71">
        <v>1.2</v>
      </c>
      <c r="G11" s="133">
        <v>1.2</v>
      </c>
      <c r="H11" s="35"/>
      <c r="I11" s="35"/>
      <c r="J11" s="35"/>
      <c r="K11" s="35"/>
    </row>
    <row r="12" spans="1:11" ht="27" customHeight="1" x14ac:dyDescent="0.2">
      <c r="A12" s="67"/>
      <c r="B12" s="4" t="s">
        <v>88</v>
      </c>
      <c r="C12" s="5">
        <v>4000</v>
      </c>
      <c r="D12" s="5">
        <v>2000</v>
      </c>
      <c r="E12" s="5">
        <v>1000</v>
      </c>
      <c r="F12" s="71">
        <v>1.2</v>
      </c>
      <c r="G12" s="133">
        <v>1.2</v>
      </c>
      <c r="H12" s="35"/>
      <c r="I12" s="35"/>
      <c r="J12" s="35"/>
      <c r="K12" s="35"/>
    </row>
    <row r="13" spans="1:11" ht="27" customHeight="1" x14ac:dyDescent="0.2">
      <c r="A13" s="67"/>
      <c r="B13" s="4" t="s">
        <v>89</v>
      </c>
      <c r="C13" s="5">
        <v>4500</v>
      </c>
      <c r="D13" s="5">
        <v>2300</v>
      </c>
      <c r="E13" s="5">
        <v>1300</v>
      </c>
      <c r="F13" s="71">
        <v>1.2</v>
      </c>
      <c r="G13" s="133">
        <v>1.2</v>
      </c>
      <c r="H13" s="35"/>
      <c r="I13" s="35"/>
      <c r="J13" s="35"/>
      <c r="K13" s="35"/>
    </row>
    <row r="14" spans="1:11" ht="27" customHeight="1" x14ac:dyDescent="0.2">
      <c r="A14" s="67"/>
      <c r="B14" s="4" t="s">
        <v>90</v>
      </c>
      <c r="C14" s="5">
        <v>4500</v>
      </c>
      <c r="D14" s="5">
        <v>2300</v>
      </c>
      <c r="E14" s="5">
        <v>1300</v>
      </c>
      <c r="F14" s="71">
        <v>1.2</v>
      </c>
      <c r="G14" s="133">
        <v>1.2</v>
      </c>
      <c r="H14" s="36"/>
      <c r="I14" s="36"/>
      <c r="J14" s="36"/>
      <c r="K14" s="36"/>
    </row>
    <row r="15" spans="1:11" ht="27" customHeight="1" x14ac:dyDescent="0.2">
      <c r="A15" s="67"/>
      <c r="B15" s="4" t="s">
        <v>91</v>
      </c>
      <c r="C15" s="5">
        <v>4500</v>
      </c>
      <c r="D15" s="5">
        <v>2300</v>
      </c>
      <c r="E15" s="5">
        <v>1300</v>
      </c>
      <c r="F15" s="71">
        <v>1.2</v>
      </c>
      <c r="G15" s="133">
        <v>1.2</v>
      </c>
      <c r="H15" s="35"/>
      <c r="I15" s="35"/>
      <c r="J15" s="35"/>
      <c r="K15" s="35"/>
    </row>
    <row r="16" spans="1:11" ht="27" customHeight="1" x14ac:dyDescent="0.2">
      <c r="A16" s="67"/>
      <c r="B16" s="4" t="s">
        <v>92</v>
      </c>
      <c r="C16" s="5">
        <v>4500</v>
      </c>
      <c r="D16" s="5">
        <v>2300</v>
      </c>
      <c r="E16" s="5">
        <v>1300</v>
      </c>
      <c r="F16" s="71">
        <v>1.2</v>
      </c>
      <c r="G16" s="133">
        <v>1.2</v>
      </c>
      <c r="H16" s="35"/>
      <c r="I16" s="35"/>
      <c r="J16" s="35"/>
      <c r="K16" s="35"/>
    </row>
    <row r="17" spans="1:11" ht="27" customHeight="1" x14ac:dyDescent="0.2">
      <c r="A17" s="2"/>
      <c r="B17" s="4" t="s">
        <v>93</v>
      </c>
      <c r="C17" s="5">
        <v>8000</v>
      </c>
      <c r="D17" s="5">
        <v>4000</v>
      </c>
      <c r="E17" s="5">
        <v>2400</v>
      </c>
      <c r="F17" s="71">
        <v>1.2</v>
      </c>
      <c r="G17" s="133">
        <v>1.2</v>
      </c>
      <c r="H17" s="35"/>
      <c r="I17" s="35"/>
      <c r="J17" s="35"/>
      <c r="K17" s="35"/>
    </row>
    <row r="18" spans="1:11" ht="27" customHeight="1" x14ac:dyDescent="0.2">
      <c r="A18" s="2"/>
      <c r="B18" s="4" t="s">
        <v>94</v>
      </c>
      <c r="C18" s="5">
        <v>6500</v>
      </c>
      <c r="D18" s="5">
        <v>3500</v>
      </c>
      <c r="E18" s="5">
        <v>2000</v>
      </c>
      <c r="F18" s="71">
        <v>1.2</v>
      </c>
      <c r="G18" s="133">
        <v>1.2</v>
      </c>
      <c r="H18" s="35"/>
      <c r="I18" s="35"/>
      <c r="J18" s="35"/>
      <c r="K18" s="35"/>
    </row>
    <row r="19" spans="1:11" ht="39" customHeight="1" x14ac:dyDescent="0.2">
      <c r="A19" s="2"/>
      <c r="B19" s="4" t="s">
        <v>95</v>
      </c>
      <c r="C19" s="5">
        <v>7000</v>
      </c>
      <c r="D19" s="5">
        <v>3600</v>
      </c>
      <c r="E19" s="5">
        <v>1800</v>
      </c>
      <c r="F19" s="71">
        <v>1.2</v>
      </c>
      <c r="G19" s="133">
        <v>1.2</v>
      </c>
      <c r="H19" s="35"/>
      <c r="I19" s="35"/>
      <c r="J19" s="35"/>
      <c r="K19" s="35"/>
    </row>
    <row r="20" spans="1:11" ht="27" customHeight="1" x14ac:dyDescent="0.2">
      <c r="A20" s="67"/>
      <c r="B20" s="4" t="s">
        <v>96</v>
      </c>
      <c r="C20" s="5">
        <v>8000</v>
      </c>
      <c r="D20" s="5">
        <v>4000</v>
      </c>
      <c r="E20" s="5">
        <v>2000</v>
      </c>
      <c r="F20" s="71">
        <v>1.2</v>
      </c>
      <c r="G20" s="133">
        <v>1.2</v>
      </c>
      <c r="H20" s="36"/>
      <c r="I20" s="36"/>
      <c r="J20" s="36"/>
      <c r="K20" s="36"/>
    </row>
    <row r="21" spans="1:11" ht="39" customHeight="1" x14ac:dyDescent="0.2">
      <c r="A21" s="67"/>
      <c r="B21" s="4" t="s">
        <v>97</v>
      </c>
      <c r="C21" s="5">
        <v>7000</v>
      </c>
      <c r="D21" s="5">
        <v>3600</v>
      </c>
      <c r="E21" s="5">
        <v>1800</v>
      </c>
      <c r="F21" s="71">
        <v>1.2</v>
      </c>
      <c r="G21" s="133">
        <v>1.2</v>
      </c>
      <c r="H21" s="35"/>
      <c r="I21" s="35"/>
      <c r="J21" s="35"/>
      <c r="K21" s="35"/>
    </row>
    <row r="22" spans="1:11" ht="27" customHeight="1" x14ac:dyDescent="0.2">
      <c r="A22" s="67"/>
      <c r="B22" s="4" t="s">
        <v>98</v>
      </c>
      <c r="C22" s="5">
        <v>7000</v>
      </c>
      <c r="D22" s="5">
        <v>3500</v>
      </c>
      <c r="E22" s="5">
        <v>1800</v>
      </c>
      <c r="F22" s="71">
        <v>1.2</v>
      </c>
      <c r="G22" s="133">
        <v>1.2</v>
      </c>
      <c r="H22" s="35"/>
      <c r="I22" s="35"/>
      <c r="J22" s="35"/>
      <c r="K22" s="35"/>
    </row>
    <row r="23" spans="1:11" ht="39" customHeight="1" x14ac:dyDescent="0.2">
      <c r="A23" s="67"/>
      <c r="B23" s="4" t="s">
        <v>99</v>
      </c>
      <c r="C23" s="5">
        <v>3500</v>
      </c>
      <c r="D23" s="5">
        <v>1500</v>
      </c>
      <c r="E23" s="5">
        <v>1000</v>
      </c>
      <c r="F23" s="71">
        <v>1.2</v>
      </c>
      <c r="G23" s="133">
        <v>1.2</v>
      </c>
      <c r="H23" s="35"/>
      <c r="I23" s="35"/>
      <c r="J23" s="35"/>
      <c r="K23" s="35"/>
    </row>
    <row r="24" spans="1:11" ht="27" customHeight="1" x14ac:dyDescent="0.2">
      <c r="A24" s="67"/>
      <c r="B24" s="4" t="s">
        <v>100</v>
      </c>
      <c r="C24" s="5">
        <v>3000</v>
      </c>
      <c r="D24" s="5">
        <v>1500</v>
      </c>
      <c r="E24" s="5">
        <v>1000</v>
      </c>
      <c r="F24" s="71">
        <v>1.2</v>
      </c>
      <c r="G24" s="133">
        <v>1.2</v>
      </c>
      <c r="H24" s="35"/>
      <c r="I24" s="35"/>
      <c r="J24" s="35"/>
      <c r="K24" s="35"/>
    </row>
    <row r="25" spans="1:11" ht="39" customHeight="1" x14ac:dyDescent="0.2">
      <c r="A25" s="67"/>
      <c r="B25" s="4" t="s">
        <v>101</v>
      </c>
      <c r="C25" s="5">
        <v>3000</v>
      </c>
      <c r="D25" s="5">
        <v>1500</v>
      </c>
      <c r="E25" s="5">
        <v>1000</v>
      </c>
      <c r="F25" s="71">
        <v>1.2</v>
      </c>
      <c r="G25" s="133">
        <v>1.2</v>
      </c>
      <c r="H25" s="36"/>
      <c r="I25" s="36"/>
      <c r="J25" s="36"/>
      <c r="K25" s="36"/>
    </row>
    <row r="26" spans="1:11" ht="27" customHeight="1" x14ac:dyDescent="0.2">
      <c r="A26" s="67"/>
      <c r="B26" s="4" t="s">
        <v>102</v>
      </c>
      <c r="C26" s="5">
        <v>4500</v>
      </c>
      <c r="D26" s="5">
        <v>2250</v>
      </c>
      <c r="E26" s="5">
        <v>1200</v>
      </c>
      <c r="F26" s="71">
        <v>1.2</v>
      </c>
      <c r="G26" s="133">
        <v>1.2</v>
      </c>
      <c r="H26" s="35"/>
      <c r="I26" s="35"/>
      <c r="J26" s="35"/>
      <c r="K26" s="35"/>
    </row>
    <row r="27" spans="1:11" ht="27" customHeight="1" x14ac:dyDescent="0.2">
      <c r="A27" s="67"/>
      <c r="B27" s="4" t="s">
        <v>103</v>
      </c>
      <c r="C27" s="5">
        <v>7000</v>
      </c>
      <c r="D27" s="5">
        <v>3500</v>
      </c>
      <c r="E27" s="5">
        <v>1800</v>
      </c>
      <c r="F27" s="71">
        <v>1.2</v>
      </c>
      <c r="G27" s="133">
        <v>1.2</v>
      </c>
      <c r="H27" s="35"/>
      <c r="I27" s="35"/>
      <c r="J27" s="35"/>
      <c r="K27" s="35"/>
    </row>
    <row r="28" spans="1:11" ht="27" customHeight="1" x14ac:dyDescent="0.2">
      <c r="A28" s="68">
        <v>4</v>
      </c>
      <c r="B28" s="10" t="s">
        <v>104</v>
      </c>
      <c r="C28" s="3"/>
      <c r="D28" s="3"/>
      <c r="E28" s="3"/>
      <c r="F28" s="35"/>
      <c r="G28" s="133"/>
      <c r="H28" s="35"/>
      <c r="I28" s="35"/>
      <c r="J28" s="35"/>
      <c r="K28" s="35"/>
    </row>
    <row r="29" spans="1:11" ht="27" customHeight="1" x14ac:dyDescent="0.2">
      <c r="A29" s="68"/>
      <c r="B29" s="4" t="s">
        <v>105</v>
      </c>
      <c r="C29" s="5">
        <v>8500</v>
      </c>
      <c r="D29" s="3"/>
      <c r="E29" s="3"/>
      <c r="F29" s="71">
        <v>1.2</v>
      </c>
      <c r="G29" s="133">
        <v>1.2</v>
      </c>
      <c r="H29" s="35"/>
      <c r="I29" s="35"/>
      <c r="J29" s="35"/>
      <c r="K29" s="35"/>
    </row>
    <row r="30" spans="1:11" ht="27" customHeight="1" x14ac:dyDescent="0.2">
      <c r="A30" s="68"/>
      <c r="B30" s="4" t="s">
        <v>106</v>
      </c>
      <c r="C30" s="5">
        <v>7500</v>
      </c>
      <c r="D30" s="3"/>
      <c r="E30" s="3"/>
      <c r="F30" s="71">
        <v>1.2</v>
      </c>
      <c r="G30" s="133">
        <v>1.2</v>
      </c>
      <c r="H30" s="35"/>
      <c r="I30" s="35"/>
      <c r="J30" s="35"/>
      <c r="K30" s="35"/>
    </row>
    <row r="31" spans="1:11" ht="27" customHeight="1" x14ac:dyDescent="0.2">
      <c r="A31" s="68"/>
      <c r="B31" s="4" t="s">
        <v>107</v>
      </c>
      <c r="C31" s="5">
        <v>6000</v>
      </c>
      <c r="D31" s="3"/>
      <c r="E31" s="3"/>
      <c r="F31" s="71">
        <v>1.2</v>
      </c>
      <c r="G31" s="133">
        <v>1.2</v>
      </c>
      <c r="H31" s="35"/>
      <c r="I31" s="35"/>
      <c r="J31" s="35"/>
      <c r="K31" s="35"/>
    </row>
    <row r="32" spans="1:11" ht="27" customHeight="1" x14ac:dyDescent="0.2">
      <c r="A32" s="68">
        <v>5</v>
      </c>
      <c r="B32" s="2" t="s">
        <v>77</v>
      </c>
      <c r="C32" s="3"/>
      <c r="D32" s="3"/>
      <c r="E32" s="3"/>
      <c r="F32" s="35"/>
      <c r="G32" s="133"/>
      <c r="H32" s="35"/>
      <c r="I32" s="35"/>
      <c r="J32" s="35"/>
      <c r="K32" s="35"/>
    </row>
    <row r="33" spans="1:11" ht="27" customHeight="1" x14ac:dyDescent="0.2">
      <c r="A33" s="68"/>
      <c r="B33" s="6" t="s">
        <v>78</v>
      </c>
      <c r="C33" s="5">
        <v>3000</v>
      </c>
      <c r="D33" s="3"/>
      <c r="E33" s="3"/>
      <c r="F33" s="71">
        <v>1.2</v>
      </c>
      <c r="G33" s="133">
        <v>1.2</v>
      </c>
      <c r="H33" s="35"/>
      <c r="I33" s="35"/>
      <c r="J33" s="35"/>
      <c r="K33" s="35"/>
    </row>
    <row r="34" spans="1:11" ht="27" customHeight="1" x14ac:dyDescent="0.2">
      <c r="A34" s="68"/>
      <c r="B34" s="6" t="s">
        <v>108</v>
      </c>
      <c r="C34" s="5">
        <v>2000</v>
      </c>
      <c r="D34" s="3"/>
      <c r="E34" s="3"/>
      <c r="F34" s="71">
        <v>1.2</v>
      </c>
      <c r="G34" s="133">
        <v>1.2</v>
      </c>
      <c r="H34" s="35"/>
      <c r="I34" s="35"/>
      <c r="J34" s="35"/>
      <c r="K34" s="35"/>
    </row>
    <row r="35" spans="1:11" ht="27" customHeight="1" x14ac:dyDescent="0.2">
      <c r="A35" s="68"/>
      <c r="B35" s="6" t="s">
        <v>80</v>
      </c>
      <c r="C35" s="5">
        <v>1000</v>
      </c>
      <c r="D35" s="3"/>
      <c r="E35" s="3"/>
      <c r="F35" s="71">
        <v>1.2</v>
      </c>
      <c r="G35" s="133">
        <v>1.2</v>
      </c>
      <c r="H35" s="35"/>
      <c r="I35" s="35"/>
      <c r="J35" s="35"/>
      <c r="K35" s="35"/>
    </row>
  </sheetData>
  <autoFilter ref="A3:K3" xr:uid="{00000000-0009-0000-0000-00002F000000}"/>
  <mergeCells count="9">
    <mergeCell ref="K2:K3"/>
    <mergeCell ref="H2:H3"/>
    <mergeCell ref="I2:I3"/>
    <mergeCell ref="J2:J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M86"/>
  <sheetViews>
    <sheetView tabSelected="1" view="pageBreakPreview" zoomScale="60" zoomScaleNormal="70" workbookViewId="0">
      <selection activeCell="T10" sqref="T10"/>
    </sheetView>
  </sheetViews>
  <sheetFormatPr defaultRowHeight="14.25" x14ac:dyDescent="0.2"/>
  <cols>
    <col min="1" max="1" width="7.25" customWidth="1"/>
    <col min="2" max="2" width="56.25" customWidth="1"/>
    <col min="3" max="5" width="0" hidden="1" customWidth="1"/>
    <col min="6" max="6" width="17.125" style="28" hidden="1" customWidth="1"/>
    <col min="7" max="7" width="17.125" style="134" customWidth="1"/>
    <col min="8" max="10" width="17.125" style="28" hidden="1" customWidth="1"/>
    <col min="11" max="11" width="12.25" style="28" hidden="1" customWidth="1"/>
    <col min="12" max="12" width="37.375" style="91" customWidth="1"/>
  </cols>
  <sheetData>
    <row r="1" spans="1:12" ht="31.15" customHeight="1" x14ac:dyDescent="0.2">
      <c r="A1" s="100" t="s">
        <v>81</v>
      </c>
      <c r="B1" s="9"/>
      <c r="F1" s="73"/>
      <c r="G1" s="141"/>
      <c r="H1" s="73"/>
      <c r="I1" s="73"/>
      <c r="J1" s="73"/>
      <c r="K1" s="105"/>
    </row>
    <row r="2" spans="1:12" ht="34.5" customHeight="1" x14ac:dyDescent="0.2">
      <c r="A2" s="393" t="s">
        <v>0</v>
      </c>
      <c r="B2" s="393" t="s">
        <v>1</v>
      </c>
      <c r="C2" s="349" t="s">
        <v>2846</v>
      </c>
      <c r="D2" s="349"/>
      <c r="E2" s="349"/>
      <c r="F2" s="349" t="s">
        <v>2839</v>
      </c>
      <c r="G2" s="351" t="s">
        <v>2843</v>
      </c>
      <c r="H2" s="349" t="s">
        <v>2851</v>
      </c>
      <c r="I2" s="349" t="s">
        <v>2840</v>
      </c>
      <c r="J2" s="350" t="s">
        <v>2841</v>
      </c>
      <c r="K2" s="349" t="s">
        <v>2850</v>
      </c>
      <c r="L2" s="349" t="s">
        <v>2801</v>
      </c>
    </row>
    <row r="3" spans="1:12" ht="34.5" customHeight="1" x14ac:dyDescent="0.2">
      <c r="A3" s="393"/>
      <c r="B3" s="393"/>
      <c r="C3" s="67" t="s">
        <v>3</v>
      </c>
      <c r="D3" s="67" t="s">
        <v>4</v>
      </c>
      <c r="E3" s="67" t="s">
        <v>5</v>
      </c>
      <c r="F3" s="349"/>
      <c r="G3" s="351"/>
      <c r="H3" s="349"/>
      <c r="I3" s="349"/>
      <c r="J3" s="350"/>
      <c r="K3" s="349"/>
      <c r="L3" s="349"/>
    </row>
    <row r="4" spans="1:12" ht="25.9" customHeight="1" x14ac:dyDescent="0.2">
      <c r="A4" s="67">
        <v>1</v>
      </c>
      <c r="B4" s="2" t="s">
        <v>6</v>
      </c>
      <c r="C4" s="3"/>
      <c r="D4" s="3"/>
      <c r="E4" s="3"/>
      <c r="F4" s="36"/>
      <c r="G4" s="136"/>
      <c r="H4" s="36"/>
      <c r="I4" s="36"/>
      <c r="J4" s="36"/>
      <c r="K4" s="36"/>
      <c r="L4" s="95"/>
    </row>
    <row r="5" spans="1:12" ht="26.25" customHeight="1" x14ac:dyDescent="0.2">
      <c r="A5" s="67"/>
      <c r="B5" s="4" t="s">
        <v>7</v>
      </c>
      <c r="C5" s="5">
        <v>16000</v>
      </c>
      <c r="D5" s="5">
        <v>8000</v>
      </c>
      <c r="E5" s="5">
        <v>4000</v>
      </c>
      <c r="F5" s="101">
        <v>1.1000000000000001</v>
      </c>
      <c r="G5" s="160">
        <v>1.1000000000000001</v>
      </c>
      <c r="H5" s="35" t="s">
        <v>2849</v>
      </c>
      <c r="I5" s="35"/>
      <c r="J5" s="35"/>
      <c r="K5" s="35"/>
      <c r="L5" s="60" t="s">
        <v>2802</v>
      </c>
    </row>
    <row r="6" spans="1:12" ht="26.25" customHeight="1" x14ac:dyDescent="0.2">
      <c r="A6" s="67"/>
      <c r="B6" s="4" t="s">
        <v>8</v>
      </c>
      <c r="C6" s="5">
        <v>14000</v>
      </c>
      <c r="D6" s="5">
        <v>7000</v>
      </c>
      <c r="E6" s="5">
        <v>3500</v>
      </c>
      <c r="F6" s="101">
        <v>1.1000000000000001</v>
      </c>
      <c r="G6" s="160">
        <v>1.1000000000000001</v>
      </c>
      <c r="H6" s="36"/>
      <c r="I6" s="36"/>
      <c r="J6" s="36"/>
      <c r="K6" s="36"/>
      <c r="L6" s="60" t="s">
        <v>2803</v>
      </c>
    </row>
    <row r="7" spans="1:12" ht="26.25" customHeight="1" x14ac:dyDescent="0.2">
      <c r="A7" s="67"/>
      <c r="B7" s="4" t="s">
        <v>9</v>
      </c>
      <c r="C7" s="5">
        <v>16000</v>
      </c>
      <c r="D7" s="5">
        <v>8000</v>
      </c>
      <c r="E7" s="5">
        <v>4000</v>
      </c>
      <c r="F7" s="101">
        <v>1.1000000000000001</v>
      </c>
      <c r="G7" s="160">
        <v>1.1000000000000001</v>
      </c>
      <c r="H7" s="35"/>
      <c r="I7" s="35"/>
      <c r="J7" s="35"/>
      <c r="K7" s="35"/>
      <c r="L7" s="60" t="s">
        <v>2804</v>
      </c>
    </row>
    <row r="8" spans="1:12" ht="26.25" customHeight="1" x14ac:dyDescent="0.2">
      <c r="A8" s="67"/>
      <c r="B8" s="4" t="s">
        <v>10</v>
      </c>
      <c r="C8" s="5">
        <v>13000</v>
      </c>
      <c r="D8" s="5">
        <v>6500</v>
      </c>
      <c r="E8" s="5">
        <v>3300</v>
      </c>
      <c r="F8" s="101">
        <v>1.1000000000000001</v>
      </c>
      <c r="G8" s="160">
        <v>1.1000000000000001</v>
      </c>
      <c r="H8" s="35"/>
      <c r="I8" s="35"/>
      <c r="J8" s="35"/>
      <c r="K8" s="35"/>
      <c r="L8" s="60" t="s">
        <v>2805</v>
      </c>
    </row>
    <row r="9" spans="1:12" ht="26.25" customHeight="1" x14ac:dyDescent="0.2">
      <c r="A9" s="67"/>
      <c r="B9" s="4" t="s">
        <v>11</v>
      </c>
      <c r="C9" s="5">
        <v>15000</v>
      </c>
      <c r="D9" s="5">
        <v>7500</v>
      </c>
      <c r="E9" s="5">
        <v>3800</v>
      </c>
      <c r="F9" s="101">
        <v>1.1000000000000001</v>
      </c>
      <c r="G9" s="160">
        <v>1.1000000000000001</v>
      </c>
      <c r="H9" s="36"/>
      <c r="I9" s="36"/>
      <c r="J9" s="36"/>
      <c r="K9" s="36"/>
      <c r="L9" s="60" t="s">
        <v>2806</v>
      </c>
    </row>
    <row r="10" spans="1:12" ht="26.25" customHeight="1" x14ac:dyDescent="0.2">
      <c r="A10" s="67"/>
      <c r="B10" s="4" t="s">
        <v>12</v>
      </c>
      <c r="C10" s="5">
        <v>17000</v>
      </c>
      <c r="D10" s="5">
        <v>8500</v>
      </c>
      <c r="E10" s="5">
        <v>4300</v>
      </c>
      <c r="F10" s="101">
        <v>1.1000000000000001</v>
      </c>
      <c r="G10" s="160">
        <v>1.1000000000000001</v>
      </c>
      <c r="H10" s="35"/>
      <c r="I10" s="35"/>
      <c r="J10" s="35"/>
      <c r="K10" s="35"/>
      <c r="L10" s="60" t="s">
        <v>2807</v>
      </c>
    </row>
    <row r="11" spans="1:12" ht="26.25" customHeight="1" x14ac:dyDescent="0.2">
      <c r="A11" s="67"/>
      <c r="B11" s="4" t="s">
        <v>13</v>
      </c>
      <c r="C11" s="5">
        <v>12000</v>
      </c>
      <c r="D11" s="5">
        <v>6000</v>
      </c>
      <c r="E11" s="5">
        <v>3100</v>
      </c>
      <c r="F11" s="101">
        <v>1.1000000000000001</v>
      </c>
      <c r="G11" s="160">
        <v>1.1000000000000001</v>
      </c>
      <c r="H11" s="35"/>
      <c r="I11" s="35"/>
      <c r="J11" s="35"/>
      <c r="K11" s="35"/>
      <c r="L11" s="60" t="s">
        <v>2808</v>
      </c>
    </row>
    <row r="12" spans="1:12" ht="26.25" customHeight="1" x14ac:dyDescent="0.2">
      <c r="A12" s="67">
        <v>2</v>
      </c>
      <c r="B12" s="2" t="s">
        <v>14</v>
      </c>
      <c r="C12" s="3"/>
      <c r="D12" s="3"/>
      <c r="E12" s="3"/>
      <c r="F12" s="102"/>
      <c r="G12" s="161"/>
      <c r="H12" s="35"/>
      <c r="I12" s="35"/>
      <c r="J12" s="35"/>
      <c r="K12" s="35"/>
      <c r="L12" s="95"/>
    </row>
    <row r="13" spans="1:12" ht="26.25" customHeight="1" x14ac:dyDescent="0.2">
      <c r="A13" s="67"/>
      <c r="B13" s="4" t="s">
        <v>15</v>
      </c>
      <c r="C13" s="5">
        <v>10500</v>
      </c>
      <c r="D13" s="5">
        <v>4800</v>
      </c>
      <c r="E13" s="5">
        <v>2400</v>
      </c>
      <c r="F13" s="101">
        <v>1.1000000000000001</v>
      </c>
      <c r="G13" s="160">
        <v>1.1000000000000001</v>
      </c>
      <c r="H13" s="35"/>
      <c r="I13" s="35"/>
      <c r="J13" s="35"/>
      <c r="K13" s="35"/>
      <c r="L13" s="60" t="s">
        <v>2809</v>
      </c>
    </row>
    <row r="14" spans="1:12" ht="26.25" customHeight="1" x14ac:dyDescent="0.2">
      <c r="A14" s="67"/>
      <c r="B14" s="4" t="s">
        <v>16</v>
      </c>
      <c r="C14" s="5">
        <v>13000</v>
      </c>
      <c r="D14" s="5">
        <v>6500</v>
      </c>
      <c r="E14" s="5">
        <v>3300</v>
      </c>
      <c r="F14" s="101">
        <v>1.1000000000000001</v>
      </c>
      <c r="G14" s="160">
        <v>1.1000000000000001</v>
      </c>
      <c r="H14" s="36"/>
      <c r="I14" s="36"/>
      <c r="J14" s="36"/>
      <c r="K14" s="36"/>
      <c r="L14" s="60" t="s">
        <v>2810</v>
      </c>
    </row>
    <row r="15" spans="1:12" ht="26.25" customHeight="1" x14ac:dyDescent="0.2">
      <c r="A15" s="67">
        <v>3</v>
      </c>
      <c r="B15" s="2" t="s">
        <v>17</v>
      </c>
      <c r="C15" s="3"/>
      <c r="D15" s="3"/>
      <c r="E15" s="3"/>
      <c r="F15" s="102"/>
      <c r="G15" s="161"/>
      <c r="H15" s="35"/>
      <c r="I15" s="35"/>
      <c r="J15" s="35"/>
      <c r="K15" s="35"/>
      <c r="L15" s="95"/>
    </row>
    <row r="16" spans="1:12" ht="26.25" customHeight="1" x14ac:dyDescent="0.2">
      <c r="A16" s="67"/>
      <c r="B16" s="4" t="s">
        <v>18</v>
      </c>
      <c r="C16" s="5">
        <v>12000</v>
      </c>
      <c r="D16" s="5">
        <v>6000</v>
      </c>
      <c r="E16" s="5">
        <v>3000</v>
      </c>
      <c r="F16" s="101">
        <v>1.1000000000000001</v>
      </c>
      <c r="G16" s="160">
        <v>1.1000000000000001</v>
      </c>
      <c r="H16" s="35"/>
      <c r="I16" s="35"/>
      <c r="J16" s="35"/>
      <c r="K16" s="35"/>
      <c r="L16" s="60" t="s">
        <v>2811</v>
      </c>
    </row>
    <row r="17" spans="1:12" ht="26.25" customHeight="1" x14ac:dyDescent="0.2">
      <c r="A17" s="67"/>
      <c r="B17" s="4" t="s">
        <v>19</v>
      </c>
      <c r="C17" s="5">
        <v>10000</v>
      </c>
      <c r="D17" s="5">
        <v>5000</v>
      </c>
      <c r="E17" s="5">
        <v>2500</v>
      </c>
      <c r="F17" s="101">
        <v>1.1000000000000001</v>
      </c>
      <c r="G17" s="160">
        <v>1.1000000000000001</v>
      </c>
      <c r="H17" s="35"/>
      <c r="I17" s="35"/>
      <c r="J17" s="35"/>
      <c r="K17" s="35"/>
      <c r="L17" s="60" t="s">
        <v>2812</v>
      </c>
    </row>
    <row r="18" spans="1:12" ht="26.25" customHeight="1" x14ac:dyDescent="0.2">
      <c r="A18" s="67">
        <v>4</v>
      </c>
      <c r="B18" s="2" t="s">
        <v>20</v>
      </c>
      <c r="C18" s="3"/>
      <c r="D18" s="3"/>
      <c r="E18" s="3"/>
      <c r="F18" s="102"/>
      <c r="G18" s="161"/>
      <c r="H18" s="35"/>
      <c r="I18" s="35"/>
      <c r="J18" s="35"/>
      <c r="K18" s="35"/>
      <c r="L18" s="60"/>
    </row>
    <row r="19" spans="1:12" ht="26.25" customHeight="1" x14ac:dyDescent="0.2">
      <c r="A19" s="67"/>
      <c r="B19" s="4" t="s">
        <v>21</v>
      </c>
      <c r="C19" s="5">
        <v>10500</v>
      </c>
      <c r="D19" s="5">
        <v>5300</v>
      </c>
      <c r="E19" s="5">
        <v>2700</v>
      </c>
      <c r="F19" s="101">
        <v>1.1000000000000001</v>
      </c>
      <c r="G19" s="160">
        <v>1.1000000000000001</v>
      </c>
      <c r="H19" s="35"/>
      <c r="I19" s="35"/>
      <c r="J19" s="35"/>
      <c r="K19" s="35"/>
      <c r="L19" s="60" t="s">
        <v>2813</v>
      </c>
    </row>
    <row r="20" spans="1:12" ht="26.25" customHeight="1" x14ac:dyDescent="0.2">
      <c r="A20" s="67">
        <v>5</v>
      </c>
      <c r="B20" s="2" t="s">
        <v>22</v>
      </c>
      <c r="C20" s="3"/>
      <c r="D20" s="3"/>
      <c r="E20" s="3"/>
      <c r="F20" s="102"/>
      <c r="G20" s="161"/>
      <c r="H20" s="36"/>
      <c r="I20" s="36"/>
      <c r="J20" s="36"/>
      <c r="K20" s="36"/>
      <c r="L20" s="60"/>
    </row>
    <row r="21" spans="1:12" ht="26.25" customHeight="1" x14ac:dyDescent="0.2">
      <c r="A21" s="67"/>
      <c r="B21" s="4" t="s">
        <v>23</v>
      </c>
      <c r="C21" s="5">
        <v>10000</v>
      </c>
      <c r="D21" s="5">
        <v>5000</v>
      </c>
      <c r="E21" s="5">
        <v>2500</v>
      </c>
      <c r="F21" s="101">
        <v>1</v>
      </c>
      <c r="G21" s="160">
        <v>1</v>
      </c>
      <c r="H21" s="35"/>
      <c r="I21" s="35"/>
      <c r="J21" s="35"/>
      <c r="K21" s="35"/>
      <c r="L21" s="60" t="s">
        <v>2814</v>
      </c>
    </row>
    <row r="22" spans="1:12" ht="26.25" customHeight="1" x14ac:dyDescent="0.2">
      <c r="A22" s="67">
        <v>6</v>
      </c>
      <c r="B22" s="2" t="s">
        <v>24</v>
      </c>
      <c r="C22" s="3"/>
      <c r="D22" s="3"/>
      <c r="E22" s="3"/>
      <c r="F22" s="102"/>
      <c r="G22" s="161"/>
      <c r="H22" s="35"/>
      <c r="I22" s="35"/>
      <c r="J22" s="35"/>
      <c r="K22" s="35"/>
      <c r="L22" s="95"/>
    </row>
    <row r="23" spans="1:12" ht="26.25" customHeight="1" x14ac:dyDescent="0.2">
      <c r="A23" s="67"/>
      <c r="B23" s="4" t="s">
        <v>25</v>
      </c>
      <c r="C23" s="5">
        <v>6000</v>
      </c>
      <c r="D23" s="5">
        <v>3000</v>
      </c>
      <c r="E23" s="5">
        <v>1500</v>
      </c>
      <c r="F23" s="101">
        <v>1</v>
      </c>
      <c r="G23" s="160">
        <v>1</v>
      </c>
      <c r="H23" s="35"/>
      <c r="I23" s="35"/>
      <c r="J23" s="35"/>
      <c r="K23" s="35"/>
      <c r="L23" s="60" t="s">
        <v>2815</v>
      </c>
    </row>
    <row r="24" spans="1:12" ht="26.25" customHeight="1" x14ac:dyDescent="0.2">
      <c r="A24" s="67"/>
      <c r="B24" s="4" t="s">
        <v>26</v>
      </c>
      <c r="C24" s="5">
        <v>6000</v>
      </c>
      <c r="D24" s="5">
        <v>3000</v>
      </c>
      <c r="E24" s="5">
        <v>1500</v>
      </c>
      <c r="F24" s="101">
        <v>1</v>
      </c>
      <c r="G24" s="160">
        <v>1</v>
      </c>
      <c r="H24" s="35"/>
      <c r="I24" s="35"/>
      <c r="J24" s="35"/>
      <c r="K24" s="35"/>
      <c r="L24" s="60" t="s">
        <v>2816</v>
      </c>
    </row>
    <row r="25" spans="1:12" ht="26.25" customHeight="1" x14ac:dyDescent="0.2">
      <c r="A25" s="67">
        <v>7</v>
      </c>
      <c r="B25" s="2" t="s">
        <v>27</v>
      </c>
      <c r="C25" s="3"/>
      <c r="D25" s="3"/>
      <c r="E25" s="3"/>
      <c r="F25" s="102"/>
      <c r="G25" s="161"/>
      <c r="H25" s="36"/>
      <c r="I25" s="36"/>
      <c r="J25" s="36"/>
      <c r="K25" s="36"/>
      <c r="L25" s="60"/>
    </row>
    <row r="26" spans="1:12" ht="26.25" customHeight="1" x14ac:dyDescent="0.2">
      <c r="A26" s="67"/>
      <c r="B26" s="4" t="s">
        <v>28</v>
      </c>
      <c r="C26" s="5">
        <v>14000</v>
      </c>
      <c r="D26" s="5">
        <v>7100</v>
      </c>
      <c r="E26" s="5">
        <v>3600</v>
      </c>
      <c r="F26" s="101">
        <v>1</v>
      </c>
      <c r="G26" s="160">
        <v>1</v>
      </c>
      <c r="H26" s="35"/>
      <c r="I26" s="35"/>
      <c r="J26" s="35"/>
      <c r="K26" s="35"/>
      <c r="L26" s="60" t="s">
        <v>2817</v>
      </c>
    </row>
    <row r="27" spans="1:12" ht="26.25" customHeight="1" x14ac:dyDescent="0.2">
      <c r="A27" s="67">
        <v>8</v>
      </c>
      <c r="B27" s="2" t="s">
        <v>29</v>
      </c>
      <c r="C27" s="5">
        <v>7500</v>
      </c>
      <c r="D27" s="5">
        <v>3800</v>
      </c>
      <c r="E27" s="5">
        <v>1900</v>
      </c>
      <c r="F27" s="103"/>
      <c r="G27" s="160"/>
      <c r="H27" s="35"/>
      <c r="I27" s="35"/>
      <c r="J27" s="35"/>
      <c r="K27" s="35"/>
      <c r="L27" s="95"/>
    </row>
    <row r="28" spans="1:12" ht="26.25" customHeight="1" x14ac:dyDescent="0.2">
      <c r="A28" s="67"/>
      <c r="B28" s="4" t="s">
        <v>30</v>
      </c>
      <c r="C28" s="5">
        <v>4500</v>
      </c>
      <c r="D28" s="5">
        <v>2300</v>
      </c>
      <c r="E28" s="5">
        <v>1200</v>
      </c>
      <c r="F28" s="101">
        <v>1</v>
      </c>
      <c r="G28" s="160">
        <v>1</v>
      </c>
      <c r="H28" s="35"/>
      <c r="I28" s="35"/>
      <c r="J28" s="35"/>
      <c r="K28" s="35"/>
      <c r="L28" s="60" t="s">
        <v>2818</v>
      </c>
    </row>
    <row r="29" spans="1:12" ht="26.25" customHeight="1" x14ac:dyDescent="0.2">
      <c r="A29" s="67"/>
      <c r="B29" s="4" t="s">
        <v>31</v>
      </c>
      <c r="C29" s="5">
        <v>6000</v>
      </c>
      <c r="D29" s="5">
        <v>3000</v>
      </c>
      <c r="E29" s="5">
        <v>1600</v>
      </c>
      <c r="F29" s="101">
        <v>1</v>
      </c>
      <c r="G29" s="160">
        <v>1</v>
      </c>
      <c r="H29" s="35"/>
      <c r="I29" s="35"/>
      <c r="J29" s="35"/>
      <c r="K29" s="35"/>
      <c r="L29" s="60" t="s">
        <v>2818</v>
      </c>
    </row>
    <row r="30" spans="1:12" ht="26.25" customHeight="1" x14ac:dyDescent="0.2">
      <c r="A30" s="67"/>
      <c r="B30" s="4" t="s">
        <v>32</v>
      </c>
      <c r="C30" s="5">
        <v>7500</v>
      </c>
      <c r="D30" s="5">
        <v>3800</v>
      </c>
      <c r="E30" s="5">
        <v>2000</v>
      </c>
      <c r="F30" s="101">
        <v>1</v>
      </c>
      <c r="G30" s="160">
        <v>1</v>
      </c>
      <c r="H30" s="35"/>
      <c r="I30" s="35"/>
      <c r="J30" s="35"/>
      <c r="K30" s="35"/>
      <c r="L30" s="60" t="s">
        <v>2819</v>
      </c>
    </row>
    <row r="31" spans="1:12" ht="41.25" customHeight="1" x14ac:dyDescent="0.2">
      <c r="A31" s="67"/>
      <c r="B31" s="4" t="s">
        <v>33</v>
      </c>
      <c r="C31" s="5">
        <v>4000</v>
      </c>
      <c r="D31" s="5">
        <v>2000</v>
      </c>
      <c r="E31" s="5">
        <v>1000</v>
      </c>
      <c r="F31" s="101">
        <v>1</v>
      </c>
      <c r="G31" s="160">
        <v>1</v>
      </c>
      <c r="H31" s="35"/>
      <c r="I31" s="35"/>
      <c r="J31" s="35"/>
      <c r="K31" s="35"/>
      <c r="L31" s="60" t="s">
        <v>2820</v>
      </c>
    </row>
    <row r="32" spans="1:12" ht="26.25" customHeight="1" x14ac:dyDescent="0.2">
      <c r="A32" s="67"/>
      <c r="B32" s="4" t="s">
        <v>34</v>
      </c>
      <c r="C32" s="5">
        <v>7500</v>
      </c>
      <c r="D32" s="5">
        <v>4000</v>
      </c>
      <c r="E32" s="5">
        <v>2300</v>
      </c>
      <c r="F32" s="101">
        <v>1</v>
      </c>
      <c r="G32" s="160">
        <v>1</v>
      </c>
      <c r="H32" s="35"/>
      <c r="I32" s="35"/>
      <c r="J32" s="35"/>
      <c r="K32" s="35"/>
      <c r="L32" s="95"/>
    </row>
    <row r="33" spans="1:12" ht="26.25" customHeight="1" x14ac:dyDescent="0.2">
      <c r="A33" s="67"/>
      <c r="B33" s="4" t="s">
        <v>35</v>
      </c>
      <c r="C33" s="5">
        <v>5000</v>
      </c>
      <c r="D33" s="5">
        <v>2500</v>
      </c>
      <c r="E33" s="5">
        <v>1300</v>
      </c>
      <c r="F33" s="101">
        <v>1</v>
      </c>
      <c r="G33" s="160">
        <v>1</v>
      </c>
      <c r="H33" s="35"/>
      <c r="I33" s="35"/>
      <c r="J33" s="35"/>
      <c r="K33" s="35"/>
      <c r="L33" s="60" t="s">
        <v>2821</v>
      </c>
    </row>
    <row r="34" spans="1:12" ht="26.25" customHeight="1" x14ac:dyDescent="0.2">
      <c r="A34" s="67"/>
      <c r="B34" s="4" t="s">
        <v>36</v>
      </c>
      <c r="C34" s="5">
        <v>6000</v>
      </c>
      <c r="D34" s="5">
        <v>3000</v>
      </c>
      <c r="E34" s="5">
        <v>1600</v>
      </c>
      <c r="F34" s="101">
        <v>1</v>
      </c>
      <c r="G34" s="160">
        <v>1</v>
      </c>
      <c r="H34" s="35"/>
      <c r="I34" s="35"/>
      <c r="J34" s="35"/>
      <c r="K34" s="35"/>
      <c r="L34" s="60" t="s">
        <v>2822</v>
      </c>
    </row>
    <row r="35" spans="1:12" ht="26.25" customHeight="1" x14ac:dyDescent="0.2">
      <c r="A35" s="67"/>
      <c r="B35" s="4" t="s">
        <v>37</v>
      </c>
      <c r="C35" s="5">
        <v>5000</v>
      </c>
      <c r="D35" s="5">
        <v>2500</v>
      </c>
      <c r="E35" s="5">
        <v>1300</v>
      </c>
      <c r="F35" s="101">
        <v>1</v>
      </c>
      <c r="G35" s="160">
        <v>1</v>
      </c>
      <c r="H35" s="35"/>
      <c r="I35" s="35"/>
      <c r="J35" s="35"/>
      <c r="K35" s="35"/>
      <c r="L35" s="60" t="s">
        <v>2823</v>
      </c>
    </row>
    <row r="36" spans="1:12" ht="26.25" customHeight="1" x14ac:dyDescent="0.2">
      <c r="A36" s="67"/>
      <c r="B36" s="4" t="s">
        <v>38</v>
      </c>
      <c r="C36" s="5">
        <v>5000</v>
      </c>
      <c r="D36" s="5">
        <v>2500</v>
      </c>
      <c r="E36" s="5">
        <v>1300</v>
      </c>
      <c r="F36" s="101">
        <v>1</v>
      </c>
      <c r="G36" s="160">
        <v>1</v>
      </c>
      <c r="H36" s="35"/>
      <c r="I36" s="35"/>
      <c r="J36" s="35"/>
      <c r="K36" s="35"/>
      <c r="L36" s="60" t="s">
        <v>2824</v>
      </c>
    </row>
    <row r="37" spans="1:12" ht="26.25" customHeight="1" x14ac:dyDescent="0.2">
      <c r="A37" s="67"/>
      <c r="B37" s="4" t="s">
        <v>39</v>
      </c>
      <c r="C37" s="5">
        <v>5000</v>
      </c>
      <c r="D37" s="5">
        <v>2500</v>
      </c>
      <c r="E37" s="5">
        <v>1500</v>
      </c>
      <c r="F37" s="101">
        <v>1</v>
      </c>
      <c r="G37" s="160">
        <v>1</v>
      </c>
      <c r="H37" s="35"/>
      <c r="I37" s="35"/>
      <c r="J37" s="35"/>
      <c r="K37" s="35"/>
      <c r="L37" s="60"/>
    </row>
    <row r="38" spans="1:12" ht="26.25" customHeight="1" x14ac:dyDescent="0.2">
      <c r="A38" s="67"/>
      <c r="B38" s="4" t="s">
        <v>40</v>
      </c>
      <c r="C38" s="5">
        <v>4500</v>
      </c>
      <c r="D38" s="5">
        <v>2300</v>
      </c>
      <c r="E38" s="5">
        <v>1200</v>
      </c>
      <c r="F38" s="101">
        <v>1</v>
      </c>
      <c r="G38" s="160">
        <v>1</v>
      </c>
      <c r="H38" s="35"/>
      <c r="I38" s="35"/>
      <c r="J38" s="35"/>
      <c r="K38" s="35"/>
      <c r="L38" s="95"/>
    </row>
    <row r="39" spans="1:12" ht="26.25" customHeight="1" x14ac:dyDescent="0.2">
      <c r="A39" s="67">
        <v>9</v>
      </c>
      <c r="B39" s="2" t="s">
        <v>24</v>
      </c>
      <c r="C39" s="3"/>
      <c r="D39" s="3"/>
      <c r="E39" s="3"/>
      <c r="F39" s="102"/>
      <c r="G39" s="161"/>
      <c r="H39" s="35"/>
      <c r="I39" s="35"/>
      <c r="J39" s="35"/>
      <c r="K39" s="35"/>
      <c r="L39" s="95"/>
    </row>
    <row r="40" spans="1:12" ht="26.25" customHeight="1" x14ac:dyDescent="0.2">
      <c r="A40" s="67"/>
      <c r="B40" s="4" t="s">
        <v>41</v>
      </c>
      <c r="C40" s="5">
        <v>8000</v>
      </c>
      <c r="D40" s="5">
        <v>4000</v>
      </c>
      <c r="E40" s="5">
        <v>2100</v>
      </c>
      <c r="F40" s="101">
        <v>1</v>
      </c>
      <c r="G40" s="160">
        <v>1</v>
      </c>
      <c r="H40" s="41"/>
      <c r="I40" s="41"/>
      <c r="J40" s="41"/>
      <c r="K40" s="41"/>
      <c r="L40" s="60" t="s">
        <v>2825</v>
      </c>
    </row>
    <row r="41" spans="1:12" ht="26.25" customHeight="1" x14ac:dyDescent="0.2">
      <c r="A41" s="67"/>
      <c r="B41" s="4" t="s">
        <v>42</v>
      </c>
      <c r="C41" s="5">
        <v>6000</v>
      </c>
      <c r="D41" s="5">
        <v>3000</v>
      </c>
      <c r="E41" s="5">
        <v>1600</v>
      </c>
      <c r="F41" s="101">
        <v>1</v>
      </c>
      <c r="G41" s="160">
        <v>1</v>
      </c>
      <c r="H41" s="41"/>
      <c r="I41" s="41"/>
      <c r="J41" s="41"/>
      <c r="K41" s="41"/>
      <c r="L41" s="60" t="s">
        <v>2826</v>
      </c>
    </row>
    <row r="42" spans="1:12" ht="26.25" customHeight="1" x14ac:dyDescent="0.2">
      <c r="A42" s="67"/>
      <c r="B42" s="4" t="s">
        <v>43</v>
      </c>
      <c r="C42" s="5">
        <v>6000</v>
      </c>
      <c r="D42" s="5">
        <v>3000</v>
      </c>
      <c r="E42" s="5">
        <v>1600</v>
      </c>
      <c r="F42" s="101">
        <v>1</v>
      </c>
      <c r="G42" s="160">
        <v>1</v>
      </c>
      <c r="H42" s="41"/>
      <c r="I42" s="41"/>
      <c r="J42" s="41"/>
      <c r="K42" s="41"/>
      <c r="L42" s="60" t="s">
        <v>2827</v>
      </c>
    </row>
    <row r="43" spans="1:12" ht="26.25" customHeight="1" x14ac:dyDescent="0.2">
      <c r="A43" s="67">
        <v>10</v>
      </c>
      <c r="B43" s="2" t="s">
        <v>44</v>
      </c>
      <c r="C43" s="5">
        <v>3500</v>
      </c>
      <c r="D43" s="5">
        <v>1800</v>
      </c>
      <c r="E43" s="5">
        <v>1200</v>
      </c>
      <c r="F43" s="101">
        <v>1</v>
      </c>
      <c r="G43" s="160">
        <v>1</v>
      </c>
      <c r="H43" s="41"/>
      <c r="I43" s="41"/>
      <c r="J43" s="41"/>
      <c r="K43" s="41"/>
      <c r="L43" s="60"/>
    </row>
    <row r="44" spans="1:12" ht="26.25" customHeight="1" x14ac:dyDescent="0.2">
      <c r="A44" s="67"/>
      <c r="B44" s="4" t="s">
        <v>45</v>
      </c>
      <c r="C44" s="5">
        <v>3500</v>
      </c>
      <c r="D44" s="5">
        <v>1800</v>
      </c>
      <c r="E44" s="5">
        <v>1200</v>
      </c>
      <c r="F44" s="101">
        <v>1</v>
      </c>
      <c r="G44" s="160">
        <v>1</v>
      </c>
      <c r="H44" s="41"/>
      <c r="I44" s="41"/>
      <c r="J44" s="41"/>
      <c r="K44" s="41"/>
      <c r="L44" s="60" t="s">
        <v>2828</v>
      </c>
    </row>
    <row r="45" spans="1:12" ht="26.25" customHeight="1" x14ac:dyDescent="0.2">
      <c r="A45" s="67"/>
      <c r="B45" s="4" t="s">
        <v>46</v>
      </c>
      <c r="C45" s="5">
        <v>3500</v>
      </c>
      <c r="D45" s="5">
        <v>1800</v>
      </c>
      <c r="E45" s="5">
        <v>1200</v>
      </c>
      <c r="F45" s="101">
        <v>1</v>
      </c>
      <c r="G45" s="160">
        <v>1</v>
      </c>
      <c r="H45" s="41"/>
      <c r="I45" s="41"/>
      <c r="J45" s="41"/>
      <c r="K45" s="41"/>
      <c r="L45" s="60" t="s">
        <v>2829</v>
      </c>
    </row>
    <row r="46" spans="1:12" ht="26.25" customHeight="1" x14ac:dyDescent="0.2">
      <c r="A46" s="67"/>
      <c r="B46" s="4" t="s">
        <v>47</v>
      </c>
      <c r="C46" s="5">
        <v>3000</v>
      </c>
      <c r="D46" s="5">
        <v>1500</v>
      </c>
      <c r="E46" s="5">
        <v>1000</v>
      </c>
      <c r="F46" s="101">
        <v>1</v>
      </c>
      <c r="G46" s="160">
        <v>1</v>
      </c>
      <c r="H46" s="41"/>
      <c r="I46" s="41"/>
      <c r="J46" s="41"/>
      <c r="K46" s="41"/>
      <c r="L46" s="60"/>
    </row>
    <row r="47" spans="1:12" ht="26.25" customHeight="1" x14ac:dyDescent="0.2">
      <c r="A47" s="67">
        <v>11</v>
      </c>
      <c r="B47" s="2" t="s">
        <v>48</v>
      </c>
      <c r="C47" s="3"/>
      <c r="D47" s="3"/>
      <c r="E47" s="3"/>
      <c r="F47" s="102"/>
      <c r="G47" s="161"/>
      <c r="H47" s="41"/>
      <c r="I47" s="41"/>
      <c r="J47" s="41"/>
      <c r="K47" s="41"/>
      <c r="L47" s="60" t="s">
        <v>2830</v>
      </c>
    </row>
    <row r="48" spans="1:12" ht="26.25" customHeight="1" x14ac:dyDescent="0.2">
      <c r="A48" s="67"/>
      <c r="B48" s="4" t="s">
        <v>49</v>
      </c>
      <c r="C48" s="5">
        <v>18000</v>
      </c>
      <c r="D48" s="3"/>
      <c r="E48" s="3"/>
      <c r="F48" s="101">
        <v>1</v>
      </c>
      <c r="G48" s="160">
        <v>1</v>
      </c>
      <c r="H48" s="41"/>
      <c r="I48" s="41"/>
      <c r="J48" s="41"/>
      <c r="K48" s="41"/>
      <c r="L48" s="60" t="s">
        <v>2831</v>
      </c>
    </row>
    <row r="49" spans="1:12" ht="26.25" customHeight="1" x14ac:dyDescent="0.2">
      <c r="A49" s="67"/>
      <c r="B49" s="4" t="s">
        <v>50</v>
      </c>
      <c r="C49" s="5">
        <v>13000</v>
      </c>
      <c r="D49" s="3"/>
      <c r="E49" s="3"/>
      <c r="F49" s="101">
        <v>1</v>
      </c>
      <c r="G49" s="160">
        <v>1</v>
      </c>
      <c r="H49" s="41"/>
      <c r="I49" s="41"/>
      <c r="J49" s="41"/>
      <c r="K49" s="41"/>
      <c r="L49" s="60" t="s">
        <v>2832</v>
      </c>
    </row>
    <row r="50" spans="1:12" ht="26.25" customHeight="1" x14ac:dyDescent="0.2">
      <c r="A50" s="67"/>
      <c r="B50" s="4" t="s">
        <v>51</v>
      </c>
      <c r="C50" s="5">
        <v>10000</v>
      </c>
      <c r="D50" s="3"/>
      <c r="E50" s="3"/>
      <c r="F50" s="101">
        <v>1</v>
      </c>
      <c r="G50" s="160">
        <v>1</v>
      </c>
      <c r="H50" s="41"/>
      <c r="I50" s="41"/>
      <c r="J50" s="41"/>
      <c r="K50" s="41"/>
      <c r="L50" s="60" t="s">
        <v>2833</v>
      </c>
    </row>
    <row r="51" spans="1:12" ht="26.25" customHeight="1" x14ac:dyDescent="0.2">
      <c r="A51" s="67"/>
      <c r="B51" s="4" t="s">
        <v>52</v>
      </c>
      <c r="C51" s="5">
        <v>11000</v>
      </c>
      <c r="D51" s="3"/>
      <c r="E51" s="3"/>
      <c r="F51" s="101">
        <v>1</v>
      </c>
      <c r="G51" s="160">
        <v>1</v>
      </c>
      <c r="H51" s="41"/>
      <c r="I51" s="41"/>
      <c r="J51" s="41"/>
      <c r="K51" s="41"/>
      <c r="L51" s="60"/>
    </row>
    <row r="52" spans="1:12" ht="26.25" customHeight="1" x14ac:dyDescent="0.2">
      <c r="A52" s="67">
        <v>12</v>
      </c>
      <c r="B52" s="2" t="s">
        <v>53</v>
      </c>
      <c r="C52" s="3"/>
      <c r="D52" s="3"/>
      <c r="E52" s="3"/>
      <c r="F52" s="102"/>
      <c r="G52" s="161"/>
      <c r="H52" s="41"/>
      <c r="I52" s="41"/>
      <c r="J52" s="41"/>
      <c r="K52" s="41"/>
      <c r="L52" s="60" t="s">
        <v>2834</v>
      </c>
    </row>
    <row r="53" spans="1:12" ht="26.25" customHeight="1" x14ac:dyDescent="0.2">
      <c r="A53" s="67"/>
      <c r="B53" s="4" t="s">
        <v>49</v>
      </c>
      <c r="C53" s="5">
        <v>7500</v>
      </c>
      <c r="D53" s="3"/>
      <c r="E53" s="3"/>
      <c r="F53" s="101">
        <v>1</v>
      </c>
      <c r="G53" s="160">
        <v>1</v>
      </c>
      <c r="H53" s="41"/>
      <c r="I53" s="41"/>
      <c r="J53" s="41"/>
      <c r="K53" s="41"/>
      <c r="L53" s="60"/>
    </row>
    <row r="54" spans="1:12" ht="26.25" customHeight="1" x14ac:dyDescent="0.2">
      <c r="A54" s="67"/>
      <c r="B54" s="4" t="s">
        <v>54</v>
      </c>
      <c r="C54" s="5">
        <v>6000</v>
      </c>
      <c r="D54" s="3"/>
      <c r="E54" s="3"/>
      <c r="F54" s="101">
        <v>1</v>
      </c>
      <c r="G54" s="160">
        <v>1</v>
      </c>
      <c r="H54" s="41"/>
      <c r="I54" s="41"/>
      <c r="J54" s="41"/>
      <c r="K54" s="41"/>
      <c r="L54" s="60"/>
    </row>
    <row r="55" spans="1:12" ht="26.25" customHeight="1" x14ac:dyDescent="0.2">
      <c r="A55" s="67">
        <v>13</v>
      </c>
      <c r="B55" s="2" t="s">
        <v>55</v>
      </c>
      <c r="C55" s="3"/>
      <c r="D55" s="3"/>
      <c r="E55" s="3"/>
      <c r="F55" s="102"/>
      <c r="G55" s="161"/>
      <c r="H55" s="41"/>
      <c r="I55" s="41"/>
      <c r="J55" s="41"/>
      <c r="K55" s="41"/>
      <c r="L55" s="60" t="s">
        <v>2835</v>
      </c>
    </row>
    <row r="56" spans="1:12" ht="26.25" customHeight="1" x14ac:dyDescent="0.2">
      <c r="A56" s="67"/>
      <c r="B56" s="4" t="s">
        <v>56</v>
      </c>
      <c r="C56" s="5">
        <v>6500</v>
      </c>
      <c r="D56" s="3"/>
      <c r="E56" s="3"/>
      <c r="F56" s="102"/>
      <c r="G56" s="161"/>
      <c r="H56" s="41"/>
      <c r="I56" s="41"/>
      <c r="J56" s="41"/>
      <c r="K56" s="41"/>
      <c r="L56" s="60"/>
    </row>
    <row r="57" spans="1:12" ht="26.25" customHeight="1" x14ac:dyDescent="0.2">
      <c r="A57" s="67"/>
      <c r="B57" s="4" t="s">
        <v>54</v>
      </c>
      <c r="C57" s="5">
        <v>5500</v>
      </c>
      <c r="D57" s="3"/>
      <c r="E57" s="3"/>
      <c r="F57" s="101">
        <v>1</v>
      </c>
      <c r="G57" s="160">
        <v>1</v>
      </c>
      <c r="H57" s="41"/>
      <c r="I57" s="41"/>
      <c r="J57" s="41"/>
      <c r="K57" s="41"/>
      <c r="L57" s="60"/>
    </row>
    <row r="58" spans="1:12" ht="26.25" customHeight="1" x14ac:dyDescent="0.2">
      <c r="A58" s="67"/>
      <c r="B58" s="4" t="s">
        <v>51</v>
      </c>
      <c r="C58" s="5">
        <v>5000</v>
      </c>
      <c r="D58" s="3"/>
      <c r="E58" s="3"/>
      <c r="F58" s="101">
        <v>1</v>
      </c>
      <c r="G58" s="160">
        <v>1</v>
      </c>
      <c r="H58" s="41"/>
      <c r="I58" s="41"/>
      <c r="J58" s="41"/>
      <c r="K58" s="41"/>
      <c r="L58" s="60"/>
    </row>
    <row r="59" spans="1:12" ht="26.25" customHeight="1" x14ac:dyDescent="0.2">
      <c r="A59" s="67">
        <v>14</v>
      </c>
      <c r="B59" s="2" t="s">
        <v>57</v>
      </c>
      <c r="C59" s="3"/>
      <c r="D59" s="3"/>
      <c r="E59" s="3"/>
      <c r="F59" s="102"/>
      <c r="G59" s="161"/>
      <c r="H59" s="41"/>
      <c r="I59" s="41"/>
      <c r="J59" s="41"/>
      <c r="K59" s="41"/>
      <c r="L59" s="60" t="s">
        <v>2836</v>
      </c>
    </row>
    <row r="60" spans="1:12" ht="26.25" customHeight="1" x14ac:dyDescent="0.2">
      <c r="A60" s="67"/>
      <c r="B60" s="4" t="s">
        <v>56</v>
      </c>
      <c r="C60" s="5">
        <v>33000</v>
      </c>
      <c r="D60" s="3"/>
      <c r="E60" s="3"/>
      <c r="F60" s="101">
        <v>1</v>
      </c>
      <c r="G60" s="160">
        <v>1</v>
      </c>
      <c r="H60" s="41"/>
      <c r="I60" s="41"/>
      <c r="J60" s="41"/>
      <c r="K60" s="41"/>
      <c r="L60" s="60"/>
    </row>
    <row r="61" spans="1:12" ht="26.25" customHeight="1" x14ac:dyDescent="0.2">
      <c r="A61" s="67"/>
      <c r="B61" s="4" t="s">
        <v>58</v>
      </c>
      <c r="C61" s="5">
        <v>18600</v>
      </c>
      <c r="D61" s="3"/>
      <c r="E61" s="3"/>
      <c r="F61" s="101">
        <v>1</v>
      </c>
      <c r="G61" s="160">
        <v>1</v>
      </c>
      <c r="H61" s="41"/>
      <c r="I61" s="41"/>
      <c r="J61" s="41"/>
      <c r="K61" s="41"/>
      <c r="L61" s="60"/>
    </row>
    <row r="62" spans="1:12" ht="26.25" customHeight="1" x14ac:dyDescent="0.2">
      <c r="A62" s="67"/>
      <c r="B62" s="4" t="s">
        <v>59</v>
      </c>
      <c r="C62" s="5">
        <v>13000</v>
      </c>
      <c r="D62" s="3"/>
      <c r="E62" s="3"/>
      <c r="F62" s="101">
        <v>1</v>
      </c>
      <c r="G62" s="160">
        <v>1</v>
      </c>
      <c r="H62" s="41"/>
      <c r="I62" s="41"/>
      <c r="J62" s="41"/>
      <c r="K62" s="41"/>
      <c r="L62" s="60"/>
    </row>
    <row r="63" spans="1:12" ht="26.25" customHeight="1" x14ac:dyDescent="0.2">
      <c r="A63" s="67"/>
      <c r="B63" s="4" t="s">
        <v>60</v>
      </c>
      <c r="C63" s="5">
        <v>20000</v>
      </c>
      <c r="D63" s="3"/>
      <c r="E63" s="3"/>
      <c r="F63" s="101">
        <v>1</v>
      </c>
      <c r="G63" s="160">
        <v>1</v>
      </c>
      <c r="H63" s="41"/>
      <c r="I63" s="41"/>
      <c r="J63" s="41"/>
      <c r="K63" s="41"/>
      <c r="L63" s="60"/>
    </row>
    <row r="64" spans="1:12" ht="26.25" customHeight="1" x14ac:dyDescent="0.2">
      <c r="A64" s="67"/>
      <c r="B64" s="4" t="s">
        <v>61</v>
      </c>
      <c r="C64" s="5">
        <v>15000</v>
      </c>
      <c r="D64" s="3"/>
      <c r="E64" s="3"/>
      <c r="F64" s="101">
        <v>1</v>
      </c>
      <c r="G64" s="160">
        <v>1</v>
      </c>
      <c r="H64" s="41"/>
      <c r="I64" s="41"/>
      <c r="J64" s="41"/>
      <c r="K64" s="41"/>
      <c r="L64" s="60"/>
    </row>
    <row r="65" spans="1:12" ht="26.25" customHeight="1" x14ac:dyDescent="0.2">
      <c r="A65" s="67"/>
      <c r="B65" s="4" t="s">
        <v>62</v>
      </c>
      <c r="C65" s="5">
        <v>9000</v>
      </c>
      <c r="D65" s="3"/>
      <c r="E65" s="3"/>
      <c r="F65" s="101">
        <v>1</v>
      </c>
      <c r="G65" s="160">
        <v>1</v>
      </c>
      <c r="H65" s="41"/>
      <c r="I65" s="41"/>
      <c r="J65" s="41"/>
      <c r="K65" s="41"/>
      <c r="L65" s="60"/>
    </row>
    <row r="66" spans="1:12" ht="26.25" customHeight="1" x14ac:dyDescent="0.2">
      <c r="A66" s="67">
        <v>15</v>
      </c>
      <c r="B66" s="2" t="s">
        <v>63</v>
      </c>
      <c r="C66" s="3"/>
      <c r="D66" s="3"/>
      <c r="E66" s="3"/>
      <c r="F66" s="102"/>
      <c r="G66" s="161"/>
      <c r="H66" s="41"/>
      <c r="I66" s="41"/>
      <c r="J66" s="41"/>
      <c r="K66" s="41"/>
      <c r="L66" s="60" t="s">
        <v>2837</v>
      </c>
    </row>
    <row r="67" spans="1:12" ht="26.25" customHeight="1" x14ac:dyDescent="0.2">
      <c r="A67" s="67"/>
      <c r="B67" s="4" t="s">
        <v>64</v>
      </c>
      <c r="C67" s="5">
        <v>39000</v>
      </c>
      <c r="D67" s="3"/>
      <c r="E67" s="3"/>
      <c r="F67" s="101">
        <v>1</v>
      </c>
      <c r="G67" s="160">
        <v>1</v>
      </c>
      <c r="H67" s="41"/>
      <c r="I67" s="41"/>
      <c r="J67" s="41"/>
      <c r="K67" s="41"/>
      <c r="L67" s="60"/>
    </row>
    <row r="68" spans="1:12" ht="26.25" customHeight="1" x14ac:dyDescent="0.2">
      <c r="A68" s="67"/>
      <c r="B68" s="4" t="s">
        <v>65</v>
      </c>
      <c r="C68" s="5">
        <v>26000</v>
      </c>
      <c r="D68" s="3"/>
      <c r="E68" s="3"/>
      <c r="F68" s="101">
        <v>1</v>
      </c>
      <c r="G68" s="160">
        <v>1</v>
      </c>
      <c r="H68" s="41"/>
      <c r="I68" s="41"/>
      <c r="J68" s="41"/>
      <c r="K68" s="41"/>
      <c r="L68" s="60"/>
    </row>
    <row r="69" spans="1:12" ht="26.25" customHeight="1" x14ac:dyDescent="0.2">
      <c r="A69" s="67"/>
      <c r="B69" s="4" t="s">
        <v>56</v>
      </c>
      <c r="C69" s="5">
        <v>23000</v>
      </c>
      <c r="D69" s="3"/>
      <c r="E69" s="3"/>
      <c r="F69" s="101">
        <v>1</v>
      </c>
      <c r="G69" s="160">
        <v>1</v>
      </c>
      <c r="H69" s="41"/>
      <c r="I69" s="41"/>
      <c r="J69" s="41"/>
      <c r="K69" s="41"/>
      <c r="L69" s="60"/>
    </row>
    <row r="70" spans="1:12" ht="26.25" customHeight="1" x14ac:dyDescent="0.2">
      <c r="A70" s="67"/>
      <c r="B70" s="4" t="s">
        <v>58</v>
      </c>
      <c r="C70" s="5">
        <v>22500</v>
      </c>
      <c r="D70" s="3"/>
      <c r="E70" s="3"/>
      <c r="F70" s="101">
        <v>1</v>
      </c>
      <c r="G70" s="160">
        <v>1</v>
      </c>
      <c r="H70" s="41"/>
      <c r="I70" s="41"/>
      <c r="J70" s="41"/>
      <c r="K70" s="41"/>
      <c r="L70" s="60"/>
    </row>
    <row r="71" spans="1:12" ht="26.25" customHeight="1" x14ac:dyDescent="0.2">
      <c r="A71" s="67"/>
      <c r="B71" s="4" t="s">
        <v>66</v>
      </c>
      <c r="C71" s="5">
        <v>38500</v>
      </c>
      <c r="D71" s="3"/>
      <c r="E71" s="3"/>
      <c r="F71" s="101">
        <v>1</v>
      </c>
      <c r="G71" s="160">
        <v>1</v>
      </c>
      <c r="H71" s="41"/>
      <c r="I71" s="41"/>
      <c r="J71" s="41"/>
      <c r="K71" s="41"/>
      <c r="L71" s="60"/>
    </row>
    <row r="72" spans="1:12" ht="26.25" customHeight="1" x14ac:dyDescent="0.2">
      <c r="A72" s="67"/>
      <c r="B72" s="4" t="s">
        <v>67</v>
      </c>
      <c r="C72" s="5">
        <v>25000</v>
      </c>
      <c r="D72" s="3"/>
      <c r="E72" s="3"/>
      <c r="F72" s="101">
        <v>1</v>
      </c>
      <c r="G72" s="160">
        <v>1</v>
      </c>
      <c r="H72" s="41"/>
      <c r="I72" s="41"/>
      <c r="J72" s="41"/>
      <c r="K72" s="41"/>
      <c r="L72" s="60"/>
    </row>
    <row r="73" spans="1:12" ht="26.25" customHeight="1" x14ac:dyDescent="0.2">
      <c r="A73" s="67"/>
      <c r="B73" s="4" t="s">
        <v>68</v>
      </c>
      <c r="C73" s="5">
        <v>16000</v>
      </c>
      <c r="D73" s="3"/>
      <c r="E73" s="3"/>
      <c r="F73" s="101">
        <v>1</v>
      </c>
      <c r="G73" s="160">
        <v>1</v>
      </c>
      <c r="H73" s="41"/>
      <c r="I73" s="41"/>
      <c r="J73" s="41"/>
      <c r="K73" s="41"/>
      <c r="L73" s="60"/>
    </row>
    <row r="74" spans="1:12" ht="26.25" customHeight="1" x14ac:dyDescent="0.2">
      <c r="A74" s="67"/>
      <c r="B74" s="4" t="s">
        <v>69</v>
      </c>
      <c r="C74" s="5">
        <v>19000</v>
      </c>
      <c r="D74" s="3"/>
      <c r="E74" s="3"/>
      <c r="F74" s="101">
        <v>1</v>
      </c>
      <c r="G74" s="160">
        <v>1</v>
      </c>
      <c r="H74" s="41"/>
      <c r="I74" s="41"/>
      <c r="J74" s="41"/>
      <c r="K74" s="41"/>
      <c r="L74" s="60"/>
    </row>
    <row r="75" spans="1:12" ht="26.25" customHeight="1" x14ac:dyDescent="0.2">
      <c r="A75" s="67"/>
      <c r="B75" s="4" t="s">
        <v>70</v>
      </c>
      <c r="C75" s="5">
        <v>21000</v>
      </c>
      <c r="D75" s="3"/>
      <c r="E75" s="3"/>
      <c r="F75" s="101">
        <v>1</v>
      </c>
      <c r="G75" s="160">
        <v>1</v>
      </c>
      <c r="H75" s="41"/>
      <c r="I75" s="41"/>
      <c r="J75" s="41"/>
      <c r="K75" s="41"/>
      <c r="L75" s="60"/>
    </row>
    <row r="76" spans="1:12" ht="26.25" customHeight="1" x14ac:dyDescent="0.2">
      <c r="A76" s="67"/>
      <c r="B76" s="4" t="s">
        <v>71</v>
      </c>
      <c r="C76" s="5">
        <v>24000</v>
      </c>
      <c r="D76" s="3"/>
      <c r="E76" s="3"/>
      <c r="F76" s="101">
        <v>1</v>
      </c>
      <c r="G76" s="160">
        <v>1</v>
      </c>
      <c r="H76" s="41"/>
      <c r="I76" s="41"/>
      <c r="J76" s="41"/>
      <c r="K76" s="41"/>
      <c r="L76" s="60"/>
    </row>
    <row r="77" spans="1:12" ht="26.25" customHeight="1" x14ac:dyDescent="0.2">
      <c r="A77" s="67"/>
      <c r="B77" s="4" t="s">
        <v>72</v>
      </c>
      <c r="C77" s="5">
        <v>25000</v>
      </c>
      <c r="D77" s="3"/>
      <c r="E77" s="3"/>
      <c r="F77" s="101">
        <v>1</v>
      </c>
      <c r="G77" s="160">
        <v>1</v>
      </c>
      <c r="H77" s="41"/>
      <c r="I77" s="41"/>
      <c r="J77" s="41"/>
      <c r="K77" s="41"/>
      <c r="L77" s="60"/>
    </row>
    <row r="78" spans="1:12" ht="26.25" customHeight="1" x14ac:dyDescent="0.2">
      <c r="A78" s="68">
        <v>16</v>
      </c>
      <c r="B78" s="2" t="s">
        <v>73</v>
      </c>
      <c r="C78" s="3"/>
      <c r="D78" s="3"/>
      <c r="E78" s="3"/>
      <c r="F78" s="102"/>
      <c r="G78" s="161"/>
      <c r="H78" s="41"/>
      <c r="I78" s="41"/>
      <c r="J78" s="41"/>
      <c r="K78" s="41"/>
      <c r="L78" s="60" t="s">
        <v>2838</v>
      </c>
    </row>
    <row r="79" spans="1:12" ht="26.25" customHeight="1" x14ac:dyDescent="0.2">
      <c r="A79" s="68"/>
      <c r="B79" s="6" t="s">
        <v>74</v>
      </c>
      <c r="C79" s="5">
        <v>6500</v>
      </c>
      <c r="D79" s="3"/>
      <c r="E79" s="3"/>
      <c r="F79" s="101">
        <v>1</v>
      </c>
      <c r="G79" s="160">
        <v>1</v>
      </c>
      <c r="H79" s="41"/>
      <c r="I79" s="41"/>
      <c r="J79" s="41"/>
      <c r="K79" s="41"/>
      <c r="L79" s="95"/>
    </row>
    <row r="80" spans="1:12" ht="26.25" customHeight="1" x14ac:dyDescent="0.2">
      <c r="A80" s="68"/>
      <c r="B80" s="4" t="s">
        <v>54</v>
      </c>
      <c r="C80" s="5">
        <v>5500</v>
      </c>
      <c r="D80" s="3"/>
      <c r="E80" s="3"/>
      <c r="F80" s="101">
        <v>1</v>
      </c>
      <c r="G80" s="160">
        <v>1</v>
      </c>
      <c r="H80" s="41"/>
      <c r="I80" s="41"/>
      <c r="J80" s="41"/>
      <c r="K80" s="41"/>
      <c r="L80" s="95"/>
    </row>
    <row r="81" spans="1:12" ht="26.25" customHeight="1" x14ac:dyDescent="0.2">
      <c r="A81" s="67">
        <v>17</v>
      </c>
      <c r="B81" s="2" t="s">
        <v>75</v>
      </c>
      <c r="C81" s="7">
        <v>12000</v>
      </c>
      <c r="D81" s="5">
        <v>6000</v>
      </c>
      <c r="E81" s="5">
        <v>3600</v>
      </c>
      <c r="F81" s="101">
        <v>1</v>
      </c>
      <c r="G81" s="160">
        <v>1</v>
      </c>
      <c r="H81" s="41"/>
      <c r="I81" s="41"/>
      <c r="J81" s="41"/>
      <c r="K81" s="41"/>
      <c r="L81" s="95"/>
    </row>
    <row r="82" spans="1:12" ht="26.25" customHeight="1" x14ac:dyDescent="0.2">
      <c r="A82" s="67">
        <v>18</v>
      </c>
      <c r="B82" s="2" t="s">
        <v>76</v>
      </c>
      <c r="C82" s="5">
        <v>16000</v>
      </c>
      <c r="D82" s="5">
        <v>8000</v>
      </c>
      <c r="E82" s="5">
        <v>4800</v>
      </c>
      <c r="F82" s="101">
        <v>1</v>
      </c>
      <c r="G82" s="160">
        <v>1</v>
      </c>
      <c r="H82" s="41"/>
      <c r="I82" s="41"/>
      <c r="J82" s="41"/>
      <c r="K82" s="41"/>
      <c r="L82" s="95"/>
    </row>
    <row r="83" spans="1:12" ht="26.25" customHeight="1" x14ac:dyDescent="0.2">
      <c r="A83" s="67">
        <v>19</v>
      </c>
      <c r="B83" s="2" t="s">
        <v>77</v>
      </c>
      <c r="C83" s="3"/>
      <c r="D83" s="3"/>
      <c r="E83" s="3"/>
      <c r="F83" s="102"/>
      <c r="G83" s="161"/>
      <c r="H83" s="41"/>
      <c r="I83" s="41"/>
      <c r="J83" s="41"/>
      <c r="K83" s="41"/>
      <c r="L83" s="95"/>
    </row>
    <row r="84" spans="1:12" ht="26.25" customHeight="1" x14ac:dyDescent="0.2">
      <c r="A84" s="67"/>
      <c r="B84" s="4" t="s">
        <v>78</v>
      </c>
      <c r="C84" s="5">
        <v>3000</v>
      </c>
      <c r="D84" s="3"/>
      <c r="E84" s="3"/>
      <c r="F84" s="101">
        <v>1</v>
      </c>
      <c r="G84" s="160">
        <v>1.1000000000000001</v>
      </c>
      <c r="H84" s="41"/>
      <c r="I84" s="41"/>
      <c r="J84" s="41"/>
      <c r="K84" s="41"/>
      <c r="L84" s="95"/>
    </row>
    <row r="85" spans="1:12" ht="26.25" customHeight="1" x14ac:dyDescent="0.2">
      <c r="A85" s="67"/>
      <c r="B85" s="4" t="s">
        <v>79</v>
      </c>
      <c r="C85" s="5">
        <v>2000</v>
      </c>
      <c r="D85" s="3"/>
      <c r="E85" s="3"/>
      <c r="F85" s="101">
        <v>1</v>
      </c>
      <c r="G85" s="160">
        <v>1.1000000000000001</v>
      </c>
      <c r="H85" s="41"/>
      <c r="I85" s="41"/>
      <c r="J85" s="41"/>
      <c r="K85" s="41"/>
      <c r="L85" s="95"/>
    </row>
    <row r="86" spans="1:12" ht="26.25" customHeight="1" x14ac:dyDescent="0.2">
      <c r="A86" s="67"/>
      <c r="B86" s="4" t="s">
        <v>80</v>
      </c>
      <c r="C86" s="5">
        <v>1000</v>
      </c>
      <c r="D86" s="3"/>
      <c r="E86" s="3"/>
      <c r="F86" s="101">
        <v>1</v>
      </c>
      <c r="G86" s="160">
        <v>1.1000000000000001</v>
      </c>
      <c r="H86" s="41"/>
      <c r="I86" s="41"/>
      <c r="J86" s="41"/>
      <c r="K86" s="41"/>
      <c r="L86" s="95"/>
    </row>
  </sheetData>
  <autoFilter ref="A3:L86" xr:uid="{00000000-0009-0000-0000-000030000000}"/>
  <mergeCells count="10">
    <mergeCell ref="K2:K3"/>
    <mergeCell ref="H2:H3"/>
    <mergeCell ref="I2:I3"/>
    <mergeCell ref="J2:J3"/>
    <mergeCell ref="L2:L3"/>
    <mergeCell ref="A2:A3"/>
    <mergeCell ref="B2:B3"/>
    <mergeCell ref="C2:E2"/>
    <mergeCell ref="F2:F3"/>
    <mergeCell ref="G2:G3"/>
  </mergeCells>
  <pageMargins left="0.70866141732283472" right="0.35433070866141736" top="0.55118110236220474" bottom="0.55118110236220474"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77"/>
  <sheetViews>
    <sheetView tabSelected="1" topLeftCell="A31" zoomScale="70" zoomScaleNormal="70" workbookViewId="0">
      <selection activeCell="T10" sqref="T10"/>
    </sheetView>
  </sheetViews>
  <sheetFormatPr defaultColWidth="8.875" defaultRowHeight="14.25" x14ac:dyDescent="0.2"/>
  <cols>
    <col min="1" max="1" width="7.125" style="28" customWidth="1"/>
    <col min="2" max="2" width="58.25" style="28" customWidth="1"/>
    <col min="3" max="5" width="9.75" style="28" hidden="1" customWidth="1"/>
    <col min="6" max="6" width="16.625" style="28" hidden="1" customWidth="1"/>
    <col min="7" max="7" width="17.125" style="28" customWidth="1"/>
    <col min="8" max="9" width="14.75" style="28" hidden="1" customWidth="1"/>
    <col min="10" max="10" width="15.25" style="28" hidden="1" customWidth="1"/>
    <col min="11" max="11" width="12.25" style="28" hidden="1" customWidth="1"/>
    <col min="12" max="16384" width="8.875" style="28"/>
  </cols>
  <sheetData>
    <row r="1" spans="1:11" ht="33" customHeight="1" x14ac:dyDescent="0.2">
      <c r="A1" s="358" t="s">
        <v>1777</v>
      </c>
      <c r="B1" s="359"/>
      <c r="C1" s="359"/>
      <c r="D1" s="359"/>
      <c r="E1" s="360"/>
      <c r="F1" s="76"/>
      <c r="G1" s="76"/>
      <c r="H1" s="76"/>
      <c r="I1" s="76"/>
      <c r="J1" s="77"/>
      <c r="K1" s="77"/>
    </row>
    <row r="2" spans="1:11" ht="30.6" customHeight="1" x14ac:dyDescent="0.2">
      <c r="A2" s="349" t="s">
        <v>0</v>
      </c>
      <c r="B2" s="350" t="s">
        <v>1</v>
      </c>
      <c r="C2" s="349" t="s">
        <v>2846</v>
      </c>
      <c r="D2" s="349"/>
      <c r="E2" s="349"/>
      <c r="F2" s="349" t="s">
        <v>2839</v>
      </c>
      <c r="G2" s="349" t="s">
        <v>2843</v>
      </c>
      <c r="H2" s="349" t="s">
        <v>2851</v>
      </c>
      <c r="I2" s="349" t="s">
        <v>2840</v>
      </c>
      <c r="J2" s="350" t="s">
        <v>2841</v>
      </c>
      <c r="K2" s="349" t="s">
        <v>2850</v>
      </c>
    </row>
    <row r="3" spans="1:11" ht="30.6" customHeight="1" x14ac:dyDescent="0.2">
      <c r="A3" s="349"/>
      <c r="B3" s="350"/>
      <c r="C3" s="162" t="s">
        <v>3</v>
      </c>
      <c r="D3" s="162" t="s">
        <v>4</v>
      </c>
      <c r="E3" s="162" t="s">
        <v>5</v>
      </c>
      <c r="F3" s="349"/>
      <c r="G3" s="349"/>
      <c r="H3" s="349"/>
      <c r="I3" s="349"/>
      <c r="J3" s="350"/>
      <c r="K3" s="349"/>
    </row>
    <row r="4" spans="1:11" ht="27" customHeight="1" x14ac:dyDescent="0.2">
      <c r="A4" s="163">
        <v>1</v>
      </c>
      <c r="B4" s="31" t="s">
        <v>82</v>
      </c>
      <c r="C4" s="36"/>
      <c r="D4" s="36"/>
      <c r="E4" s="36"/>
      <c r="F4" s="36"/>
      <c r="G4" s="36"/>
      <c r="H4" s="36"/>
      <c r="I4" s="36"/>
      <c r="J4" s="31"/>
      <c r="K4" s="31"/>
    </row>
    <row r="5" spans="1:11" ht="27" customHeight="1" x14ac:dyDescent="0.2">
      <c r="A5" s="163"/>
      <c r="B5" s="34" t="s">
        <v>1778</v>
      </c>
      <c r="C5" s="35">
        <v>17000</v>
      </c>
      <c r="D5" s="35">
        <v>8500</v>
      </c>
      <c r="E5" s="35">
        <v>4300</v>
      </c>
      <c r="F5" s="75">
        <v>1.2</v>
      </c>
      <c r="G5" s="75">
        <v>1.2</v>
      </c>
      <c r="H5" s="75"/>
      <c r="I5" s="75"/>
      <c r="J5" s="34"/>
      <c r="K5" s="34"/>
    </row>
    <row r="6" spans="1:11" ht="27" customHeight="1" x14ac:dyDescent="0.2">
      <c r="A6" s="163"/>
      <c r="B6" s="34" t="s">
        <v>1779</v>
      </c>
      <c r="C6" s="35">
        <v>18000</v>
      </c>
      <c r="D6" s="35">
        <v>9000</v>
      </c>
      <c r="E6" s="35">
        <v>4500</v>
      </c>
      <c r="F6" s="75">
        <v>1.2</v>
      </c>
      <c r="G6" s="75">
        <v>1.2</v>
      </c>
      <c r="H6" s="75"/>
      <c r="I6" s="75"/>
      <c r="J6" s="34"/>
      <c r="K6" s="34"/>
    </row>
    <row r="7" spans="1:11" ht="27" customHeight="1" x14ac:dyDescent="0.2">
      <c r="A7" s="163"/>
      <c r="B7" s="34" t="s">
        <v>1780</v>
      </c>
      <c r="C7" s="35">
        <v>19200</v>
      </c>
      <c r="D7" s="35">
        <v>9600</v>
      </c>
      <c r="E7" s="35">
        <v>4900</v>
      </c>
      <c r="F7" s="75">
        <v>1.2</v>
      </c>
      <c r="G7" s="75">
        <v>1.2</v>
      </c>
      <c r="H7" s="75"/>
      <c r="I7" s="75"/>
      <c r="J7" s="34"/>
      <c r="K7" s="34"/>
    </row>
    <row r="8" spans="1:11" ht="27" customHeight="1" x14ac:dyDescent="0.2">
      <c r="A8" s="163">
        <v>2</v>
      </c>
      <c r="B8" s="31" t="s">
        <v>1781</v>
      </c>
      <c r="C8" s="36"/>
      <c r="D8" s="36"/>
      <c r="E8" s="36"/>
      <c r="F8" s="75"/>
      <c r="G8" s="75"/>
      <c r="H8" s="75"/>
      <c r="I8" s="75"/>
      <c r="J8" s="31"/>
      <c r="K8" s="31"/>
    </row>
    <row r="9" spans="1:11" ht="27" customHeight="1" x14ac:dyDescent="0.2">
      <c r="A9" s="163"/>
      <c r="B9" s="34" t="s">
        <v>1782</v>
      </c>
      <c r="C9" s="35">
        <v>14000</v>
      </c>
      <c r="D9" s="35">
        <v>7000</v>
      </c>
      <c r="E9" s="35">
        <v>3500</v>
      </c>
      <c r="F9" s="75">
        <v>1.1000000000000001</v>
      </c>
      <c r="G9" s="75">
        <v>1.1000000000000001</v>
      </c>
      <c r="H9" s="75"/>
      <c r="I9" s="75"/>
      <c r="J9" s="34"/>
      <c r="K9" s="34"/>
    </row>
    <row r="10" spans="1:11" ht="27" customHeight="1" x14ac:dyDescent="0.2">
      <c r="A10" s="163"/>
      <c r="B10" s="34" t="s">
        <v>1783</v>
      </c>
      <c r="C10" s="35">
        <v>13000</v>
      </c>
      <c r="D10" s="35">
        <v>6500</v>
      </c>
      <c r="E10" s="35">
        <v>3300</v>
      </c>
      <c r="F10" s="75">
        <v>1.1000000000000001</v>
      </c>
      <c r="G10" s="75">
        <v>1.1000000000000001</v>
      </c>
      <c r="H10" s="75"/>
      <c r="I10" s="75"/>
      <c r="J10" s="34"/>
      <c r="K10" s="34"/>
    </row>
    <row r="11" spans="1:11" ht="27" customHeight="1" x14ac:dyDescent="0.2">
      <c r="A11" s="163">
        <v>3</v>
      </c>
      <c r="B11" s="31" t="s">
        <v>1784</v>
      </c>
      <c r="C11" s="36"/>
      <c r="D11" s="36"/>
      <c r="E11" s="36"/>
      <c r="F11" s="75"/>
      <c r="G11" s="75"/>
      <c r="H11" s="75"/>
      <c r="I11" s="75"/>
      <c r="J11" s="31"/>
      <c r="K11" s="31"/>
    </row>
    <row r="12" spans="1:11" ht="27" customHeight="1" x14ac:dyDescent="0.2">
      <c r="A12" s="163"/>
      <c r="B12" s="34" t="s">
        <v>1785</v>
      </c>
      <c r="C12" s="35">
        <v>13000</v>
      </c>
      <c r="D12" s="35">
        <v>4000</v>
      </c>
      <c r="E12" s="35">
        <v>2000</v>
      </c>
      <c r="F12" s="75">
        <v>1.3</v>
      </c>
      <c r="G12" s="75">
        <v>1.3</v>
      </c>
      <c r="H12" s="75"/>
      <c r="I12" s="75"/>
      <c r="J12" s="34"/>
      <c r="K12" s="34"/>
    </row>
    <row r="13" spans="1:11" ht="27" customHeight="1" x14ac:dyDescent="0.2">
      <c r="A13" s="163">
        <v>4</v>
      </c>
      <c r="B13" s="31" t="s">
        <v>1644</v>
      </c>
      <c r="C13" s="36"/>
      <c r="D13" s="36"/>
      <c r="E13" s="36"/>
      <c r="F13" s="75"/>
      <c r="G13" s="75"/>
      <c r="H13" s="75"/>
      <c r="I13" s="75"/>
      <c r="J13" s="31"/>
      <c r="K13" s="31"/>
    </row>
    <row r="14" spans="1:11" ht="27" customHeight="1" x14ac:dyDescent="0.2">
      <c r="A14" s="163"/>
      <c r="B14" s="34" t="s">
        <v>1786</v>
      </c>
      <c r="C14" s="35">
        <v>13000</v>
      </c>
      <c r="D14" s="35">
        <v>6600</v>
      </c>
      <c r="E14" s="35">
        <v>3300</v>
      </c>
      <c r="F14" s="75">
        <v>1.2</v>
      </c>
      <c r="G14" s="75">
        <v>1.2</v>
      </c>
      <c r="H14" s="75"/>
      <c r="I14" s="75"/>
      <c r="J14" s="34"/>
      <c r="K14" s="34"/>
    </row>
    <row r="15" spans="1:11" ht="27" customHeight="1" x14ac:dyDescent="0.2">
      <c r="A15" s="163">
        <v>5</v>
      </c>
      <c r="B15" s="31" t="s">
        <v>1217</v>
      </c>
      <c r="C15" s="36"/>
      <c r="D15" s="36"/>
      <c r="E15" s="36"/>
      <c r="F15" s="75"/>
      <c r="G15" s="75"/>
      <c r="H15" s="75"/>
      <c r="I15" s="75"/>
      <c r="J15" s="31"/>
      <c r="K15" s="31"/>
    </row>
    <row r="16" spans="1:11" ht="27" customHeight="1" x14ac:dyDescent="0.2">
      <c r="A16" s="163"/>
      <c r="B16" s="34" t="s">
        <v>1787</v>
      </c>
      <c r="C16" s="35">
        <v>13000</v>
      </c>
      <c r="D16" s="35">
        <v>6500</v>
      </c>
      <c r="E16" s="35">
        <v>3300</v>
      </c>
      <c r="F16" s="75">
        <v>1.3</v>
      </c>
      <c r="G16" s="75">
        <v>1.3</v>
      </c>
      <c r="H16" s="75"/>
      <c r="I16" s="75"/>
      <c r="J16" s="34"/>
      <c r="K16" s="34"/>
    </row>
    <row r="17" spans="1:11" ht="27" customHeight="1" x14ac:dyDescent="0.2">
      <c r="A17" s="163">
        <v>6</v>
      </c>
      <c r="B17" s="31" t="s">
        <v>1788</v>
      </c>
      <c r="C17" s="36"/>
      <c r="D17" s="36"/>
      <c r="E17" s="36"/>
      <c r="F17" s="75"/>
      <c r="G17" s="75"/>
      <c r="H17" s="75"/>
      <c r="I17" s="75"/>
      <c r="J17" s="31"/>
      <c r="K17" s="31"/>
    </row>
    <row r="18" spans="1:11" ht="27" customHeight="1" x14ac:dyDescent="0.2">
      <c r="A18" s="163"/>
      <c r="B18" s="34" t="s">
        <v>1735</v>
      </c>
      <c r="C18" s="35">
        <v>9000</v>
      </c>
      <c r="D18" s="35">
        <v>4500</v>
      </c>
      <c r="E18" s="35">
        <v>2300</v>
      </c>
      <c r="F18" s="75">
        <v>1.1000000000000001</v>
      </c>
      <c r="G18" s="75">
        <v>1.1000000000000001</v>
      </c>
      <c r="H18" s="75"/>
      <c r="I18" s="75"/>
      <c r="J18" s="34"/>
      <c r="K18" s="34"/>
    </row>
    <row r="19" spans="1:11" ht="27" customHeight="1" x14ac:dyDescent="0.2">
      <c r="A19" s="163"/>
      <c r="B19" s="34" t="s">
        <v>1789</v>
      </c>
      <c r="C19" s="35">
        <v>8000</v>
      </c>
      <c r="D19" s="35">
        <v>4000</v>
      </c>
      <c r="E19" s="35">
        <v>2000</v>
      </c>
      <c r="F19" s="75">
        <v>1.1000000000000001</v>
      </c>
      <c r="G19" s="75">
        <v>1.1000000000000001</v>
      </c>
      <c r="H19" s="75"/>
      <c r="I19" s="75"/>
      <c r="J19" s="34"/>
      <c r="K19" s="34"/>
    </row>
    <row r="20" spans="1:11" ht="27" customHeight="1" x14ac:dyDescent="0.2">
      <c r="A20" s="163"/>
      <c r="B20" s="34" t="s">
        <v>1790</v>
      </c>
      <c r="C20" s="35">
        <v>9000</v>
      </c>
      <c r="D20" s="35">
        <v>4500</v>
      </c>
      <c r="E20" s="35">
        <v>2300</v>
      </c>
      <c r="F20" s="75">
        <v>1.1000000000000001</v>
      </c>
      <c r="G20" s="75">
        <v>1.1000000000000001</v>
      </c>
      <c r="H20" s="75"/>
      <c r="I20" s="75"/>
      <c r="J20" s="34"/>
      <c r="K20" s="34"/>
    </row>
    <row r="21" spans="1:11" ht="27" customHeight="1" x14ac:dyDescent="0.2">
      <c r="A21" s="163"/>
      <c r="B21" s="34" t="s">
        <v>1791</v>
      </c>
      <c r="C21" s="35">
        <v>10000</v>
      </c>
      <c r="D21" s="35">
        <v>5600</v>
      </c>
      <c r="E21" s="35">
        <v>2800</v>
      </c>
      <c r="F21" s="75">
        <v>1.1000000000000001</v>
      </c>
      <c r="G21" s="75">
        <v>1.1000000000000001</v>
      </c>
      <c r="H21" s="75"/>
      <c r="I21" s="75"/>
      <c r="J21" s="34"/>
      <c r="K21" s="34"/>
    </row>
    <row r="22" spans="1:11" ht="27" customHeight="1" x14ac:dyDescent="0.2">
      <c r="A22" s="163"/>
      <c r="B22" s="34" t="s">
        <v>1792</v>
      </c>
      <c r="C22" s="35">
        <v>8000</v>
      </c>
      <c r="D22" s="35">
        <v>4000</v>
      </c>
      <c r="E22" s="35">
        <v>2000</v>
      </c>
      <c r="F22" s="75">
        <v>1.1000000000000001</v>
      </c>
      <c r="G22" s="75">
        <v>1.1000000000000001</v>
      </c>
      <c r="H22" s="75"/>
      <c r="I22" s="75"/>
      <c r="J22" s="34"/>
      <c r="K22" s="34"/>
    </row>
    <row r="23" spans="1:11" ht="27" customHeight="1" x14ac:dyDescent="0.2">
      <c r="A23" s="163">
        <v>7</v>
      </c>
      <c r="B23" s="31" t="s">
        <v>1793</v>
      </c>
      <c r="C23" s="36"/>
      <c r="D23" s="36"/>
      <c r="E23" s="36"/>
      <c r="F23" s="75"/>
      <c r="G23" s="75"/>
      <c r="H23" s="75"/>
      <c r="I23" s="75"/>
      <c r="J23" s="31"/>
      <c r="K23" s="31"/>
    </row>
    <row r="24" spans="1:11" ht="27" customHeight="1" x14ac:dyDescent="0.2">
      <c r="A24" s="163"/>
      <c r="B24" s="34" t="s">
        <v>1794</v>
      </c>
      <c r="C24" s="35">
        <v>10000</v>
      </c>
      <c r="D24" s="35">
        <v>5000</v>
      </c>
      <c r="E24" s="35">
        <v>2500</v>
      </c>
      <c r="F24" s="75">
        <v>1.1000000000000001</v>
      </c>
      <c r="G24" s="75">
        <v>1.1000000000000001</v>
      </c>
      <c r="H24" s="75"/>
      <c r="I24" s="75"/>
      <c r="J24" s="34"/>
      <c r="K24" s="34"/>
    </row>
    <row r="25" spans="1:11" ht="27" customHeight="1" x14ac:dyDescent="0.2">
      <c r="A25" s="163"/>
      <c r="B25" s="34" t="s">
        <v>1795</v>
      </c>
      <c r="C25" s="35">
        <v>12000</v>
      </c>
      <c r="D25" s="35">
        <v>6000</v>
      </c>
      <c r="E25" s="35">
        <v>3000</v>
      </c>
      <c r="F25" s="75">
        <v>1.1000000000000001</v>
      </c>
      <c r="G25" s="75">
        <v>1.1000000000000001</v>
      </c>
      <c r="H25" s="75"/>
      <c r="I25" s="75"/>
      <c r="J25" s="34"/>
      <c r="K25" s="34"/>
    </row>
    <row r="26" spans="1:11" ht="27" customHeight="1" x14ac:dyDescent="0.2">
      <c r="A26" s="163">
        <v>8</v>
      </c>
      <c r="B26" s="31" t="s">
        <v>1796</v>
      </c>
      <c r="C26" s="36"/>
      <c r="D26" s="36"/>
      <c r="E26" s="36"/>
      <c r="F26" s="75"/>
      <c r="G26" s="75"/>
      <c r="H26" s="75"/>
      <c r="I26" s="75"/>
      <c r="J26" s="31"/>
      <c r="K26" s="31"/>
    </row>
    <row r="27" spans="1:11" ht="40.15" customHeight="1" x14ac:dyDescent="0.2">
      <c r="A27" s="163"/>
      <c r="B27" s="34" t="s">
        <v>1797</v>
      </c>
      <c r="C27" s="35">
        <v>9000</v>
      </c>
      <c r="D27" s="35">
        <v>4600</v>
      </c>
      <c r="E27" s="35">
        <v>2300</v>
      </c>
      <c r="F27" s="75">
        <v>1.1000000000000001</v>
      </c>
      <c r="G27" s="75">
        <v>1.1000000000000001</v>
      </c>
      <c r="H27" s="75"/>
      <c r="I27" s="75"/>
      <c r="J27" s="34"/>
      <c r="K27" s="34"/>
    </row>
    <row r="28" spans="1:11" ht="40.15" customHeight="1" x14ac:dyDescent="0.2">
      <c r="A28" s="163"/>
      <c r="B28" s="34" t="s">
        <v>1798</v>
      </c>
      <c r="C28" s="35">
        <v>8000</v>
      </c>
      <c r="D28" s="35">
        <v>4000</v>
      </c>
      <c r="E28" s="35">
        <v>2100</v>
      </c>
      <c r="F28" s="75">
        <v>1.1000000000000001</v>
      </c>
      <c r="G28" s="75">
        <v>1.1000000000000001</v>
      </c>
      <c r="H28" s="75"/>
      <c r="I28" s="75"/>
      <c r="J28" s="34"/>
      <c r="K28" s="34"/>
    </row>
    <row r="29" spans="1:11" ht="40.15" customHeight="1" x14ac:dyDescent="0.2">
      <c r="A29" s="163"/>
      <c r="B29" s="34" t="s">
        <v>1799</v>
      </c>
      <c r="C29" s="35">
        <v>7000</v>
      </c>
      <c r="D29" s="35">
        <v>3600</v>
      </c>
      <c r="E29" s="35">
        <v>1800</v>
      </c>
      <c r="F29" s="75">
        <v>1.1000000000000001</v>
      </c>
      <c r="G29" s="75">
        <v>1.1000000000000001</v>
      </c>
      <c r="H29" s="75"/>
      <c r="I29" s="75"/>
      <c r="J29" s="34"/>
      <c r="K29" s="34"/>
    </row>
    <row r="30" spans="1:11" ht="27" customHeight="1" x14ac:dyDescent="0.2">
      <c r="A30" s="163">
        <v>9</v>
      </c>
      <c r="B30" s="31" t="s">
        <v>1800</v>
      </c>
      <c r="C30" s="36"/>
      <c r="D30" s="36"/>
      <c r="E30" s="36"/>
      <c r="F30" s="75"/>
      <c r="G30" s="75"/>
      <c r="H30" s="75"/>
      <c r="I30" s="75"/>
      <c r="J30" s="31"/>
      <c r="K30" s="31"/>
    </row>
    <row r="31" spans="1:11" ht="27" customHeight="1" x14ac:dyDescent="0.2">
      <c r="A31" s="163"/>
      <c r="B31" s="34" t="s">
        <v>1801</v>
      </c>
      <c r="C31" s="35">
        <v>4200</v>
      </c>
      <c r="D31" s="35">
        <v>2100</v>
      </c>
      <c r="E31" s="35">
        <v>1100</v>
      </c>
      <c r="F31" s="75">
        <v>1.1000000000000001</v>
      </c>
      <c r="G31" s="75">
        <v>1.1000000000000001</v>
      </c>
      <c r="H31" s="75"/>
      <c r="I31" s="75"/>
      <c r="J31" s="34"/>
      <c r="K31" s="34"/>
    </row>
    <row r="32" spans="1:11" ht="27" customHeight="1" x14ac:dyDescent="0.2">
      <c r="A32" s="163">
        <v>10</v>
      </c>
      <c r="B32" s="31" t="s">
        <v>1802</v>
      </c>
      <c r="C32" s="36"/>
      <c r="D32" s="36"/>
      <c r="E32" s="36"/>
      <c r="F32" s="75"/>
      <c r="G32" s="75"/>
      <c r="H32" s="75"/>
      <c r="I32" s="75"/>
      <c r="J32" s="31"/>
      <c r="K32" s="31"/>
    </row>
    <row r="33" spans="1:11" ht="40.15" customHeight="1" x14ac:dyDescent="0.2">
      <c r="A33" s="163"/>
      <c r="B33" s="34" t="s">
        <v>1803</v>
      </c>
      <c r="C33" s="35">
        <v>5000</v>
      </c>
      <c r="D33" s="35">
        <v>2500</v>
      </c>
      <c r="E33" s="35">
        <v>1300</v>
      </c>
      <c r="F33" s="75">
        <v>1.4</v>
      </c>
      <c r="G33" s="75">
        <v>1.3</v>
      </c>
      <c r="H33" s="75"/>
      <c r="I33" s="75"/>
      <c r="J33" s="34"/>
      <c r="K33" s="34"/>
    </row>
    <row r="34" spans="1:11" ht="40.15" customHeight="1" x14ac:dyDescent="0.2">
      <c r="A34" s="163"/>
      <c r="B34" s="34" t="s">
        <v>1804</v>
      </c>
      <c r="C34" s="35">
        <v>5000</v>
      </c>
      <c r="D34" s="35">
        <v>2500</v>
      </c>
      <c r="E34" s="35">
        <v>1300</v>
      </c>
      <c r="F34" s="75">
        <v>1.2</v>
      </c>
      <c r="G34" s="75">
        <v>1.2</v>
      </c>
      <c r="H34" s="75"/>
      <c r="I34" s="75"/>
      <c r="J34" s="34"/>
      <c r="K34" s="34"/>
    </row>
    <row r="35" spans="1:11" ht="27" customHeight="1" x14ac:dyDescent="0.2">
      <c r="A35" s="163"/>
      <c r="B35" s="34" t="s">
        <v>1805</v>
      </c>
      <c r="C35" s="35">
        <v>4000</v>
      </c>
      <c r="D35" s="35">
        <v>2000</v>
      </c>
      <c r="E35" s="35">
        <v>1100</v>
      </c>
      <c r="F35" s="75">
        <v>1.1000000000000001</v>
      </c>
      <c r="G35" s="75">
        <v>1.2</v>
      </c>
      <c r="H35" s="75"/>
      <c r="I35" s="75"/>
      <c r="J35" s="34"/>
      <c r="K35" s="34"/>
    </row>
    <row r="36" spans="1:11" ht="27" customHeight="1" x14ac:dyDescent="0.2">
      <c r="A36" s="163"/>
      <c r="B36" s="34" t="s">
        <v>1806</v>
      </c>
      <c r="C36" s="35">
        <v>4000</v>
      </c>
      <c r="D36" s="35">
        <v>2000</v>
      </c>
      <c r="E36" s="35">
        <v>1100</v>
      </c>
      <c r="F36" s="75">
        <v>1.3</v>
      </c>
      <c r="G36" s="75">
        <v>1.2</v>
      </c>
      <c r="H36" s="75"/>
      <c r="I36" s="75"/>
      <c r="J36" s="34"/>
      <c r="K36" s="34"/>
    </row>
    <row r="37" spans="1:11" ht="27" customHeight="1" x14ac:dyDescent="0.2">
      <c r="A37" s="163"/>
      <c r="B37" s="34" t="s">
        <v>1807</v>
      </c>
      <c r="C37" s="35">
        <v>4000</v>
      </c>
      <c r="D37" s="35">
        <v>2100</v>
      </c>
      <c r="E37" s="35">
        <v>1100</v>
      </c>
      <c r="F37" s="75">
        <v>1.02</v>
      </c>
      <c r="G37" s="75">
        <v>1.2</v>
      </c>
      <c r="H37" s="75"/>
      <c r="I37" s="75"/>
      <c r="J37" s="74"/>
      <c r="K37" s="74"/>
    </row>
    <row r="38" spans="1:11" ht="27" customHeight="1" x14ac:dyDescent="0.2">
      <c r="A38" s="163"/>
      <c r="B38" s="34" t="s">
        <v>1808</v>
      </c>
      <c r="C38" s="35">
        <v>4000</v>
      </c>
      <c r="D38" s="35">
        <v>2000</v>
      </c>
      <c r="E38" s="35">
        <v>1100</v>
      </c>
      <c r="F38" s="75">
        <v>1.3</v>
      </c>
      <c r="G38" s="75">
        <v>1.2</v>
      </c>
      <c r="H38" s="75"/>
      <c r="I38" s="75"/>
      <c r="J38" s="34"/>
      <c r="K38" s="34"/>
    </row>
    <row r="39" spans="1:11" ht="27" customHeight="1" x14ac:dyDescent="0.2">
      <c r="A39" s="163"/>
      <c r="B39" s="34" t="s">
        <v>1809</v>
      </c>
      <c r="C39" s="35">
        <v>4200</v>
      </c>
      <c r="D39" s="35">
        <v>2100</v>
      </c>
      <c r="E39" s="35">
        <v>1100</v>
      </c>
      <c r="F39" s="75">
        <v>1.3</v>
      </c>
      <c r="G39" s="75">
        <v>1.2</v>
      </c>
      <c r="H39" s="75"/>
      <c r="I39" s="75"/>
      <c r="J39" s="34"/>
      <c r="K39" s="34"/>
    </row>
    <row r="40" spans="1:11" ht="27" customHeight="1" x14ac:dyDescent="0.2">
      <c r="A40" s="163">
        <v>11</v>
      </c>
      <c r="B40" s="31" t="s">
        <v>1810</v>
      </c>
      <c r="C40" s="36"/>
      <c r="D40" s="36"/>
      <c r="E40" s="36"/>
      <c r="F40" s="75"/>
      <c r="G40" s="75"/>
      <c r="H40" s="75"/>
      <c r="I40" s="75"/>
      <c r="J40" s="31"/>
      <c r="K40" s="31"/>
    </row>
    <row r="41" spans="1:11" ht="27" customHeight="1" x14ac:dyDescent="0.2">
      <c r="A41" s="163"/>
      <c r="B41" s="34" t="s">
        <v>1811</v>
      </c>
      <c r="C41" s="35">
        <v>9200</v>
      </c>
      <c r="D41" s="36"/>
      <c r="E41" s="36"/>
      <c r="F41" s="75">
        <v>1.1000000000000001</v>
      </c>
      <c r="G41" s="75">
        <v>1.1000000000000001</v>
      </c>
      <c r="H41" s="75"/>
      <c r="I41" s="75"/>
      <c r="J41" s="34"/>
      <c r="K41" s="34"/>
    </row>
    <row r="42" spans="1:11" ht="27" customHeight="1" x14ac:dyDescent="0.2">
      <c r="A42" s="163"/>
      <c r="B42" s="34" t="s">
        <v>1812</v>
      </c>
      <c r="C42" s="35">
        <v>10000</v>
      </c>
      <c r="D42" s="36"/>
      <c r="E42" s="36"/>
      <c r="F42" s="75">
        <v>1.1000000000000001</v>
      </c>
      <c r="G42" s="75">
        <v>1.1000000000000001</v>
      </c>
      <c r="H42" s="75"/>
      <c r="I42" s="75"/>
      <c r="J42" s="34"/>
      <c r="K42" s="34"/>
    </row>
    <row r="43" spans="1:11" ht="27" customHeight="1" x14ac:dyDescent="0.2">
      <c r="A43" s="163"/>
      <c r="B43" s="34" t="s">
        <v>1813</v>
      </c>
      <c r="C43" s="35">
        <v>8700</v>
      </c>
      <c r="D43" s="36"/>
      <c r="E43" s="36"/>
      <c r="F43" s="75">
        <v>1.1000000000000001</v>
      </c>
      <c r="G43" s="75">
        <v>1.1000000000000001</v>
      </c>
      <c r="H43" s="75"/>
      <c r="I43" s="75"/>
      <c r="J43" s="34"/>
      <c r="K43" s="34"/>
    </row>
    <row r="44" spans="1:11" ht="27" customHeight="1" x14ac:dyDescent="0.2">
      <c r="A44" s="163">
        <v>12</v>
      </c>
      <c r="B44" s="31" t="s">
        <v>1814</v>
      </c>
      <c r="C44" s="36"/>
      <c r="D44" s="36"/>
      <c r="E44" s="36"/>
      <c r="F44" s="75"/>
      <c r="G44" s="75"/>
      <c r="H44" s="75"/>
      <c r="I44" s="75"/>
      <c r="J44" s="31"/>
      <c r="K44" s="31"/>
    </row>
    <row r="45" spans="1:11" ht="27" customHeight="1" x14ac:dyDescent="0.2">
      <c r="A45" s="163"/>
      <c r="B45" s="34" t="s">
        <v>49</v>
      </c>
      <c r="C45" s="35">
        <v>12000</v>
      </c>
      <c r="D45" s="36"/>
      <c r="E45" s="36"/>
      <c r="F45" s="75">
        <v>1.1000000000000001</v>
      </c>
      <c r="G45" s="75">
        <v>1.1000000000000001</v>
      </c>
      <c r="H45" s="75"/>
      <c r="I45" s="75"/>
      <c r="J45" s="34"/>
      <c r="K45" s="34"/>
    </row>
    <row r="46" spans="1:11" ht="27" customHeight="1" x14ac:dyDescent="0.2">
      <c r="A46" s="163"/>
      <c r="B46" s="34" t="s">
        <v>61</v>
      </c>
      <c r="C46" s="35">
        <v>10000</v>
      </c>
      <c r="D46" s="36"/>
      <c r="E46" s="36"/>
      <c r="F46" s="75">
        <v>1.1000000000000001</v>
      </c>
      <c r="G46" s="75">
        <v>1.1000000000000001</v>
      </c>
      <c r="H46" s="75"/>
      <c r="I46" s="75"/>
      <c r="J46" s="34"/>
      <c r="K46" s="34"/>
    </row>
    <row r="47" spans="1:11" ht="27" customHeight="1" x14ac:dyDescent="0.2">
      <c r="A47" s="163">
        <v>13</v>
      </c>
      <c r="B47" s="31" t="s">
        <v>1815</v>
      </c>
      <c r="C47" s="36"/>
      <c r="D47" s="36"/>
      <c r="E47" s="36"/>
      <c r="F47" s="75"/>
      <c r="G47" s="75"/>
      <c r="H47" s="75"/>
      <c r="I47" s="75"/>
      <c r="J47" s="31"/>
      <c r="K47" s="31"/>
    </row>
    <row r="48" spans="1:11" ht="27" customHeight="1" x14ac:dyDescent="0.2">
      <c r="A48" s="163"/>
      <c r="B48" s="34" t="s">
        <v>56</v>
      </c>
      <c r="C48" s="35">
        <v>18000</v>
      </c>
      <c r="D48" s="36"/>
      <c r="E48" s="36"/>
      <c r="F48" s="75">
        <v>1.1000000000000001</v>
      </c>
      <c r="G48" s="75">
        <v>1.1000000000000001</v>
      </c>
      <c r="H48" s="75"/>
      <c r="I48" s="75"/>
      <c r="J48" s="34"/>
      <c r="K48" s="34"/>
    </row>
    <row r="49" spans="1:11" ht="27" customHeight="1" x14ac:dyDescent="0.2">
      <c r="A49" s="163"/>
      <c r="B49" s="34" t="s">
        <v>58</v>
      </c>
      <c r="C49" s="35">
        <v>10000</v>
      </c>
      <c r="D49" s="36"/>
      <c r="E49" s="36"/>
      <c r="F49" s="75">
        <v>1.1000000000000001</v>
      </c>
      <c r="G49" s="75">
        <v>1.1000000000000001</v>
      </c>
      <c r="H49" s="75"/>
      <c r="I49" s="75"/>
      <c r="J49" s="34"/>
      <c r="K49" s="34"/>
    </row>
    <row r="50" spans="1:11" ht="27" customHeight="1" x14ac:dyDescent="0.2">
      <c r="A50" s="163">
        <v>14</v>
      </c>
      <c r="B50" s="31" t="s">
        <v>1816</v>
      </c>
      <c r="C50" s="36"/>
      <c r="D50" s="36"/>
      <c r="E50" s="36"/>
      <c r="F50" s="75"/>
      <c r="G50" s="75"/>
      <c r="H50" s="75"/>
      <c r="I50" s="75"/>
      <c r="J50" s="31"/>
      <c r="K50" s="31"/>
    </row>
    <row r="51" spans="1:11" ht="40.15" customHeight="1" x14ac:dyDescent="0.2">
      <c r="A51" s="163"/>
      <c r="B51" s="34" t="s">
        <v>1817</v>
      </c>
      <c r="C51" s="35">
        <v>10000</v>
      </c>
      <c r="D51" s="36"/>
      <c r="E51" s="36"/>
      <c r="F51" s="75">
        <v>1.1000000000000001</v>
      </c>
      <c r="G51" s="75">
        <v>1.1000000000000001</v>
      </c>
      <c r="H51" s="75"/>
      <c r="I51" s="75"/>
      <c r="J51" s="34"/>
      <c r="K51" s="34"/>
    </row>
    <row r="52" spans="1:11" ht="27" customHeight="1" x14ac:dyDescent="0.2">
      <c r="A52" s="163"/>
      <c r="B52" s="34" t="s">
        <v>1818</v>
      </c>
      <c r="C52" s="35">
        <v>11000</v>
      </c>
      <c r="D52" s="36"/>
      <c r="E52" s="36"/>
      <c r="F52" s="75">
        <v>1.1000000000000001</v>
      </c>
      <c r="G52" s="75">
        <v>1.1000000000000001</v>
      </c>
      <c r="H52" s="75"/>
      <c r="I52" s="75"/>
      <c r="J52" s="34"/>
      <c r="K52" s="34"/>
    </row>
    <row r="53" spans="1:11" ht="27" customHeight="1" x14ac:dyDescent="0.2">
      <c r="A53" s="163"/>
      <c r="B53" s="34" t="s">
        <v>1819</v>
      </c>
      <c r="C53" s="35">
        <v>7500</v>
      </c>
      <c r="D53" s="36"/>
      <c r="E53" s="36"/>
      <c r="F53" s="75">
        <v>1.1000000000000001</v>
      </c>
      <c r="G53" s="75">
        <v>1.1000000000000001</v>
      </c>
      <c r="H53" s="75"/>
      <c r="I53" s="75"/>
      <c r="J53" s="34"/>
      <c r="K53" s="34"/>
    </row>
    <row r="54" spans="1:11" ht="27" customHeight="1" x14ac:dyDescent="0.2">
      <c r="A54" s="163"/>
      <c r="B54" s="34" t="s">
        <v>1820</v>
      </c>
      <c r="C54" s="35">
        <v>7000</v>
      </c>
      <c r="D54" s="36"/>
      <c r="E54" s="36"/>
      <c r="F54" s="75">
        <v>1.1000000000000001</v>
      </c>
      <c r="G54" s="75">
        <v>1.1000000000000001</v>
      </c>
      <c r="H54" s="75"/>
      <c r="I54" s="75"/>
      <c r="J54" s="34"/>
      <c r="K54" s="34"/>
    </row>
    <row r="55" spans="1:11" ht="27" customHeight="1" x14ac:dyDescent="0.2">
      <c r="A55" s="163"/>
      <c r="B55" s="34" t="s">
        <v>1821</v>
      </c>
      <c r="C55" s="35">
        <v>6500</v>
      </c>
      <c r="D55" s="36"/>
      <c r="E55" s="36"/>
      <c r="F55" s="75">
        <v>1.1000000000000001</v>
      </c>
      <c r="G55" s="75">
        <v>1.1000000000000001</v>
      </c>
      <c r="H55" s="75"/>
      <c r="I55" s="75"/>
      <c r="J55" s="34"/>
      <c r="K55" s="34"/>
    </row>
    <row r="56" spans="1:11" ht="27" customHeight="1" x14ac:dyDescent="0.2">
      <c r="A56" s="163"/>
      <c r="B56" s="34" t="s">
        <v>1822</v>
      </c>
      <c r="C56" s="35">
        <v>12000</v>
      </c>
      <c r="D56" s="36"/>
      <c r="E56" s="36"/>
      <c r="F56" s="75">
        <v>1.1000000000000001</v>
      </c>
      <c r="G56" s="75">
        <v>1.1000000000000001</v>
      </c>
      <c r="H56" s="75"/>
      <c r="I56" s="75"/>
      <c r="J56" s="34"/>
      <c r="K56" s="34"/>
    </row>
    <row r="57" spans="1:11" ht="27" customHeight="1" x14ac:dyDescent="0.2">
      <c r="A57" s="163"/>
      <c r="B57" s="34" t="s">
        <v>1823</v>
      </c>
      <c r="C57" s="35">
        <v>8400</v>
      </c>
      <c r="D57" s="36"/>
      <c r="E57" s="36"/>
      <c r="F57" s="75">
        <v>1.1000000000000001</v>
      </c>
      <c r="G57" s="75">
        <v>1.1000000000000001</v>
      </c>
      <c r="H57" s="75"/>
      <c r="I57" s="75"/>
      <c r="J57" s="34"/>
      <c r="K57" s="34"/>
    </row>
    <row r="58" spans="1:11" ht="40.15" customHeight="1" x14ac:dyDescent="0.2">
      <c r="A58" s="163"/>
      <c r="B58" s="34" t="s">
        <v>1824</v>
      </c>
      <c r="C58" s="35">
        <v>7500</v>
      </c>
      <c r="D58" s="36"/>
      <c r="E58" s="36"/>
      <c r="F58" s="75">
        <v>1.1000000000000001</v>
      </c>
      <c r="G58" s="75">
        <v>1.1000000000000001</v>
      </c>
      <c r="H58" s="75"/>
      <c r="I58" s="75"/>
      <c r="J58" s="34"/>
      <c r="K58" s="34"/>
    </row>
    <row r="59" spans="1:11" ht="27" customHeight="1" x14ac:dyDescent="0.2">
      <c r="A59" s="163">
        <v>15</v>
      </c>
      <c r="B59" s="31" t="s">
        <v>1825</v>
      </c>
      <c r="C59" s="36"/>
      <c r="D59" s="36"/>
      <c r="E59" s="36"/>
      <c r="F59" s="75"/>
      <c r="G59" s="75"/>
      <c r="H59" s="75"/>
      <c r="I59" s="75"/>
      <c r="J59" s="31"/>
      <c r="K59" s="31"/>
    </row>
    <row r="60" spans="1:11" ht="27" customHeight="1" x14ac:dyDescent="0.2">
      <c r="A60" s="163"/>
      <c r="B60" s="34" t="s">
        <v>56</v>
      </c>
      <c r="C60" s="35">
        <v>12000</v>
      </c>
      <c r="D60" s="36"/>
      <c r="E60" s="36"/>
      <c r="F60" s="75">
        <v>1.1000000000000001</v>
      </c>
      <c r="G60" s="75">
        <v>1.1000000000000001</v>
      </c>
      <c r="H60" s="75"/>
      <c r="I60" s="75"/>
      <c r="J60" s="34"/>
      <c r="K60" s="34"/>
    </row>
    <row r="61" spans="1:11" ht="27" customHeight="1" x14ac:dyDescent="0.2">
      <c r="A61" s="163"/>
      <c r="B61" s="34" t="s">
        <v>58</v>
      </c>
      <c r="C61" s="35">
        <v>8000</v>
      </c>
      <c r="D61" s="36"/>
      <c r="E61" s="36"/>
      <c r="F61" s="75">
        <v>1.1000000000000001</v>
      </c>
      <c r="G61" s="75">
        <v>1.1000000000000001</v>
      </c>
      <c r="H61" s="75"/>
      <c r="I61" s="75"/>
      <c r="J61" s="34"/>
      <c r="K61" s="34"/>
    </row>
    <row r="62" spans="1:11" ht="27" customHeight="1" x14ac:dyDescent="0.2">
      <c r="A62" s="163">
        <v>16</v>
      </c>
      <c r="B62" s="31" t="s">
        <v>1826</v>
      </c>
      <c r="C62" s="36"/>
      <c r="D62" s="36"/>
      <c r="E62" s="36"/>
      <c r="F62" s="75"/>
      <c r="G62" s="75"/>
      <c r="H62" s="75"/>
      <c r="I62" s="75"/>
      <c r="J62" s="31"/>
      <c r="K62" s="31"/>
    </row>
    <row r="63" spans="1:11" ht="27" customHeight="1" x14ac:dyDescent="0.2">
      <c r="A63" s="163"/>
      <c r="B63" s="34" t="s">
        <v>1827</v>
      </c>
      <c r="C63" s="35">
        <v>15000</v>
      </c>
      <c r="D63" s="36"/>
      <c r="E63" s="36"/>
      <c r="F63" s="75">
        <v>1.1000000000000001</v>
      </c>
      <c r="G63" s="75">
        <v>1.1000000000000001</v>
      </c>
      <c r="H63" s="75"/>
      <c r="I63" s="75"/>
      <c r="J63" s="34"/>
      <c r="K63" s="34"/>
    </row>
    <row r="64" spans="1:11" ht="27" customHeight="1" x14ac:dyDescent="0.2">
      <c r="A64" s="163"/>
      <c r="B64" s="34" t="s">
        <v>1828</v>
      </c>
      <c r="C64" s="35">
        <v>13000</v>
      </c>
      <c r="D64" s="36"/>
      <c r="E64" s="36"/>
      <c r="F64" s="75">
        <v>1.1000000000000001</v>
      </c>
      <c r="G64" s="75">
        <v>1.1000000000000001</v>
      </c>
      <c r="H64" s="75"/>
      <c r="I64" s="75"/>
      <c r="J64" s="34"/>
      <c r="K64" s="34"/>
    </row>
    <row r="65" spans="1:11" ht="27" customHeight="1" x14ac:dyDescent="0.2">
      <c r="A65" s="163"/>
      <c r="B65" s="34" t="s">
        <v>49</v>
      </c>
      <c r="C65" s="35">
        <v>15000</v>
      </c>
      <c r="D65" s="36"/>
      <c r="E65" s="36"/>
      <c r="F65" s="75">
        <v>1.1000000000000001</v>
      </c>
      <c r="G65" s="75">
        <v>1.1000000000000001</v>
      </c>
      <c r="H65" s="75"/>
      <c r="I65" s="75"/>
      <c r="J65" s="34"/>
      <c r="K65" s="34"/>
    </row>
    <row r="66" spans="1:11" ht="27" customHeight="1" x14ac:dyDescent="0.2">
      <c r="A66" s="163"/>
      <c r="B66" s="34" t="s">
        <v>61</v>
      </c>
      <c r="C66" s="35">
        <v>11000</v>
      </c>
      <c r="D66" s="36"/>
      <c r="E66" s="36"/>
      <c r="F66" s="75">
        <v>1.1000000000000001</v>
      </c>
      <c r="G66" s="75">
        <v>1.1000000000000001</v>
      </c>
      <c r="H66" s="75"/>
      <c r="I66" s="75"/>
      <c r="J66" s="34"/>
      <c r="K66" s="34"/>
    </row>
    <row r="67" spans="1:11" ht="27" customHeight="1" x14ac:dyDescent="0.2">
      <c r="A67" s="163"/>
      <c r="B67" s="34" t="s">
        <v>178</v>
      </c>
      <c r="C67" s="35">
        <v>9000</v>
      </c>
      <c r="D67" s="36"/>
      <c r="E67" s="36"/>
      <c r="F67" s="75">
        <v>1.1000000000000001</v>
      </c>
      <c r="G67" s="75">
        <v>1.1000000000000001</v>
      </c>
      <c r="H67" s="75"/>
      <c r="I67" s="75"/>
      <c r="J67" s="34"/>
      <c r="K67" s="34"/>
    </row>
    <row r="68" spans="1:11" ht="27" customHeight="1" x14ac:dyDescent="0.2">
      <c r="A68" s="163">
        <v>17</v>
      </c>
      <c r="B68" s="31" t="s">
        <v>1829</v>
      </c>
      <c r="C68" s="42"/>
      <c r="D68" s="42"/>
      <c r="E68" s="42"/>
      <c r="F68" s="75"/>
      <c r="G68" s="75"/>
      <c r="H68" s="75"/>
      <c r="I68" s="75"/>
      <c r="J68" s="31"/>
      <c r="K68" s="31"/>
    </row>
    <row r="69" spans="1:11" ht="27" customHeight="1" x14ac:dyDescent="0.2">
      <c r="A69" s="163"/>
      <c r="B69" s="34" t="s">
        <v>56</v>
      </c>
      <c r="C69" s="37">
        <v>15000</v>
      </c>
      <c r="D69" s="42"/>
      <c r="E69" s="42"/>
      <c r="F69" s="75">
        <v>1.1000000000000001</v>
      </c>
      <c r="G69" s="75">
        <v>1.1000000000000001</v>
      </c>
      <c r="H69" s="75"/>
      <c r="I69" s="75"/>
      <c r="J69" s="34"/>
      <c r="K69" s="34"/>
    </row>
    <row r="70" spans="1:11" ht="27" customHeight="1" x14ac:dyDescent="0.2">
      <c r="A70" s="163"/>
      <c r="B70" s="34" t="s">
        <v>58</v>
      </c>
      <c r="C70" s="37">
        <v>13000</v>
      </c>
      <c r="D70" s="42"/>
      <c r="E70" s="42"/>
      <c r="F70" s="75">
        <v>1.1000000000000001</v>
      </c>
      <c r="G70" s="75">
        <v>1.1000000000000001</v>
      </c>
      <c r="H70" s="75"/>
      <c r="I70" s="75"/>
      <c r="J70" s="34"/>
      <c r="K70" s="34"/>
    </row>
    <row r="71" spans="1:11" ht="27" customHeight="1" x14ac:dyDescent="0.2">
      <c r="A71" s="163"/>
      <c r="B71" s="34" t="s">
        <v>49</v>
      </c>
      <c r="C71" s="37">
        <v>15000</v>
      </c>
      <c r="D71" s="42"/>
      <c r="E71" s="42"/>
      <c r="F71" s="75">
        <v>1.1000000000000001</v>
      </c>
      <c r="G71" s="75">
        <v>1.1000000000000001</v>
      </c>
      <c r="H71" s="75"/>
      <c r="I71" s="75"/>
      <c r="J71" s="34"/>
      <c r="K71" s="34"/>
    </row>
    <row r="72" spans="1:11" ht="27" customHeight="1" x14ac:dyDescent="0.2">
      <c r="A72" s="163"/>
      <c r="B72" s="34" t="s">
        <v>61</v>
      </c>
      <c r="C72" s="37">
        <v>11000</v>
      </c>
      <c r="D72" s="42"/>
      <c r="E72" s="42"/>
      <c r="F72" s="75">
        <v>1.1000000000000001</v>
      </c>
      <c r="G72" s="75">
        <v>1.1000000000000001</v>
      </c>
      <c r="H72" s="75"/>
      <c r="I72" s="75"/>
      <c r="J72" s="34"/>
      <c r="K72" s="34"/>
    </row>
    <row r="73" spans="1:11" ht="27" customHeight="1" x14ac:dyDescent="0.2">
      <c r="A73" s="163"/>
      <c r="B73" s="34" t="s">
        <v>178</v>
      </c>
      <c r="C73" s="37">
        <v>10000</v>
      </c>
      <c r="D73" s="42"/>
      <c r="E73" s="42"/>
      <c r="F73" s="75">
        <v>1.1000000000000001</v>
      </c>
      <c r="G73" s="75">
        <v>1.1000000000000001</v>
      </c>
      <c r="H73" s="75"/>
      <c r="I73" s="75"/>
      <c r="J73" s="34"/>
      <c r="K73" s="34"/>
    </row>
    <row r="74" spans="1:11" ht="27" customHeight="1" x14ac:dyDescent="0.2">
      <c r="A74" s="162">
        <v>18</v>
      </c>
      <c r="B74" s="31" t="s">
        <v>77</v>
      </c>
      <c r="C74" s="36"/>
      <c r="D74" s="36"/>
      <c r="E74" s="36"/>
      <c r="F74" s="75"/>
      <c r="G74" s="75"/>
      <c r="H74" s="75"/>
      <c r="I74" s="75"/>
      <c r="J74" s="31"/>
      <c r="K74" s="31"/>
    </row>
    <row r="75" spans="1:11" ht="27" customHeight="1" x14ac:dyDescent="0.2">
      <c r="A75" s="162"/>
      <c r="B75" s="34" t="s">
        <v>78</v>
      </c>
      <c r="C75" s="35">
        <v>3000</v>
      </c>
      <c r="D75" s="36"/>
      <c r="E75" s="36"/>
      <c r="F75" s="75">
        <v>1.1000000000000001</v>
      </c>
      <c r="G75" s="75">
        <v>1.1000000000000001</v>
      </c>
      <c r="H75" s="75"/>
      <c r="I75" s="75"/>
      <c r="J75" s="34"/>
      <c r="K75" s="34"/>
    </row>
    <row r="76" spans="1:11" ht="27" customHeight="1" x14ac:dyDescent="0.2">
      <c r="A76" s="162"/>
      <c r="B76" s="34" t="s">
        <v>79</v>
      </c>
      <c r="C76" s="35">
        <v>2000</v>
      </c>
      <c r="D76" s="36"/>
      <c r="E76" s="36"/>
      <c r="F76" s="75">
        <v>1.1000000000000001</v>
      </c>
      <c r="G76" s="75">
        <v>1.1000000000000001</v>
      </c>
      <c r="H76" s="75"/>
      <c r="I76" s="75"/>
      <c r="J76" s="34"/>
      <c r="K76" s="34"/>
    </row>
    <row r="77" spans="1:11" ht="27" customHeight="1" x14ac:dyDescent="0.2">
      <c r="A77" s="162"/>
      <c r="B77" s="34" t="s">
        <v>80</v>
      </c>
      <c r="C77" s="35">
        <v>1000</v>
      </c>
      <c r="D77" s="36"/>
      <c r="E77" s="36"/>
      <c r="F77" s="75">
        <v>1.1000000000000001</v>
      </c>
      <c r="G77" s="75">
        <v>1.1000000000000001</v>
      </c>
      <c r="H77" s="75"/>
      <c r="I77" s="75"/>
      <c r="J77" s="34"/>
      <c r="K77" s="34"/>
    </row>
  </sheetData>
  <autoFilter ref="A3:K3" xr:uid="{00000000-0009-0000-0000-000004000000}"/>
  <mergeCells count="10">
    <mergeCell ref="A1:E1"/>
    <mergeCell ref="A2:A3"/>
    <mergeCell ref="B2:B3"/>
    <mergeCell ref="C2:E2"/>
    <mergeCell ref="F2:F3"/>
    <mergeCell ref="G2:G3"/>
    <mergeCell ref="H2:H3"/>
    <mergeCell ref="I2:I3"/>
    <mergeCell ref="J2:J3"/>
    <mergeCell ref="K2:K3"/>
  </mergeCells>
  <pageMargins left="0.70866141732283472" right="0.35433070866141736" top="0.55118110236220474" bottom="0.55118110236220474"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67"/>
  <sheetViews>
    <sheetView tabSelected="1" zoomScale="70" zoomScaleNormal="70" workbookViewId="0">
      <selection activeCell="T10" sqref="T10"/>
    </sheetView>
  </sheetViews>
  <sheetFormatPr defaultColWidth="8.875" defaultRowHeight="14.25" x14ac:dyDescent="0.2"/>
  <cols>
    <col min="1" max="1" width="7.125" style="28" customWidth="1"/>
    <col min="2" max="2" width="57.375" style="28" customWidth="1"/>
    <col min="3" max="5" width="10.25" style="28" hidden="1" customWidth="1"/>
    <col min="6" max="6" width="16.625" style="28" hidden="1" customWidth="1"/>
    <col min="7" max="7" width="17.875" style="28" customWidth="1"/>
    <col min="8" max="8" width="15.375" style="28" hidden="1" customWidth="1"/>
    <col min="9" max="9" width="12.875" style="28" hidden="1" customWidth="1"/>
    <col min="10" max="10" width="17.375" style="78" hidden="1" customWidth="1"/>
    <col min="11" max="11" width="12.25" style="185" hidden="1" customWidth="1"/>
    <col min="12" max="16384" width="8.875" style="28"/>
  </cols>
  <sheetData>
    <row r="1" spans="1:11" ht="30.6" customHeight="1" x14ac:dyDescent="0.2">
      <c r="A1" s="352" t="s">
        <v>1830</v>
      </c>
      <c r="B1" s="352"/>
      <c r="C1" s="352"/>
      <c r="D1" s="352"/>
      <c r="E1" s="352"/>
      <c r="F1" s="63"/>
      <c r="G1" s="63"/>
      <c r="H1" s="63"/>
      <c r="I1" s="63"/>
      <c r="J1" s="61"/>
      <c r="K1" s="180"/>
    </row>
    <row r="2" spans="1:11" ht="27" customHeight="1" x14ac:dyDescent="0.2">
      <c r="A2" s="349" t="s">
        <v>0</v>
      </c>
      <c r="B2" s="350" t="s">
        <v>1</v>
      </c>
      <c r="C2" s="349" t="s">
        <v>2846</v>
      </c>
      <c r="D2" s="349"/>
      <c r="E2" s="349"/>
      <c r="F2" s="361" t="s">
        <v>2839</v>
      </c>
      <c r="G2" s="361" t="s">
        <v>2843</v>
      </c>
      <c r="H2" s="361" t="s">
        <v>2851</v>
      </c>
      <c r="I2" s="361" t="s">
        <v>2840</v>
      </c>
      <c r="J2" s="350" t="s">
        <v>2841</v>
      </c>
      <c r="K2" s="363" t="s">
        <v>2850</v>
      </c>
    </row>
    <row r="3" spans="1:11" ht="27" customHeight="1" x14ac:dyDescent="0.2">
      <c r="A3" s="349"/>
      <c r="B3" s="350"/>
      <c r="C3" s="29" t="s">
        <v>3</v>
      </c>
      <c r="D3" s="29" t="s">
        <v>4</v>
      </c>
      <c r="E3" s="29" t="s">
        <v>5</v>
      </c>
      <c r="F3" s="362"/>
      <c r="G3" s="362"/>
      <c r="H3" s="362"/>
      <c r="I3" s="362"/>
      <c r="J3" s="350"/>
      <c r="K3" s="363"/>
    </row>
    <row r="4" spans="1:11" ht="26.45" customHeight="1" x14ac:dyDescent="0.2">
      <c r="A4" s="29">
        <v>1</v>
      </c>
      <c r="B4" s="31" t="s">
        <v>1831</v>
      </c>
      <c r="C4" s="36"/>
      <c r="D4" s="36"/>
      <c r="E4" s="36"/>
      <c r="F4" s="36"/>
      <c r="G4" s="36"/>
      <c r="H4" s="36"/>
      <c r="I4" s="36"/>
      <c r="J4" s="64"/>
      <c r="K4" s="181"/>
    </row>
    <row r="5" spans="1:11" ht="26.45" customHeight="1" x14ac:dyDescent="0.2">
      <c r="A5" s="29"/>
      <c r="B5" s="34" t="s">
        <v>1832</v>
      </c>
      <c r="C5" s="35">
        <v>10000</v>
      </c>
      <c r="D5" s="35">
        <v>5000</v>
      </c>
      <c r="E5" s="35">
        <v>2500</v>
      </c>
      <c r="F5" s="75">
        <v>1.5</v>
      </c>
      <c r="G5" s="75">
        <v>1.3</v>
      </c>
      <c r="H5" s="75"/>
      <c r="I5" s="75"/>
      <c r="J5" s="40"/>
      <c r="K5" s="182"/>
    </row>
    <row r="6" spans="1:11" ht="26.45" customHeight="1" x14ac:dyDescent="0.2">
      <c r="A6" s="29"/>
      <c r="B6" s="34" t="s">
        <v>1833</v>
      </c>
      <c r="C6" s="35">
        <v>11500</v>
      </c>
      <c r="D6" s="35">
        <v>5800</v>
      </c>
      <c r="E6" s="35">
        <v>2700</v>
      </c>
      <c r="F6" s="75">
        <v>1.5</v>
      </c>
      <c r="G6" s="75">
        <v>1.3</v>
      </c>
      <c r="H6" s="75"/>
      <c r="I6" s="75"/>
      <c r="J6" s="40"/>
      <c r="K6" s="182"/>
    </row>
    <row r="7" spans="1:11" ht="26.45" customHeight="1" x14ac:dyDescent="0.2">
      <c r="A7" s="29"/>
      <c r="B7" s="34" t="s">
        <v>1834</v>
      </c>
      <c r="C7" s="35">
        <v>12000</v>
      </c>
      <c r="D7" s="35">
        <v>6000</v>
      </c>
      <c r="E7" s="35">
        <v>3000</v>
      </c>
      <c r="F7" s="75">
        <v>1.5</v>
      </c>
      <c r="G7" s="75">
        <v>1.3</v>
      </c>
      <c r="H7" s="75"/>
      <c r="I7" s="75"/>
      <c r="J7" s="40"/>
      <c r="K7" s="182"/>
    </row>
    <row r="8" spans="1:11" ht="26.45" customHeight="1" x14ac:dyDescent="0.2">
      <c r="A8" s="29"/>
      <c r="B8" s="34" t="s">
        <v>1835</v>
      </c>
      <c r="C8" s="35">
        <v>13000</v>
      </c>
      <c r="D8" s="35">
        <v>6500</v>
      </c>
      <c r="E8" s="35">
        <v>3500</v>
      </c>
      <c r="F8" s="75">
        <v>1.5</v>
      </c>
      <c r="G8" s="75">
        <v>1.3</v>
      </c>
      <c r="H8" s="75"/>
      <c r="I8" s="75"/>
      <c r="J8" s="40"/>
      <c r="K8" s="182"/>
    </row>
    <row r="9" spans="1:11" ht="26.45" customHeight="1" x14ac:dyDescent="0.2">
      <c r="A9" s="29"/>
      <c r="B9" s="34" t="s">
        <v>1836</v>
      </c>
      <c r="C9" s="35">
        <v>12000</v>
      </c>
      <c r="D9" s="35">
        <v>6000</v>
      </c>
      <c r="E9" s="35">
        <v>3000</v>
      </c>
      <c r="F9" s="75">
        <v>1.5</v>
      </c>
      <c r="G9" s="75">
        <v>1.3</v>
      </c>
      <c r="H9" s="75"/>
      <c r="I9" s="75"/>
      <c r="J9" s="40"/>
      <c r="K9" s="182"/>
    </row>
    <row r="10" spans="1:11" ht="40.15" customHeight="1" x14ac:dyDescent="0.2">
      <c r="A10" s="29"/>
      <c r="B10" s="34" t="s">
        <v>1837</v>
      </c>
      <c r="C10" s="35">
        <v>11000</v>
      </c>
      <c r="D10" s="35">
        <v>5500</v>
      </c>
      <c r="E10" s="35">
        <v>2500</v>
      </c>
      <c r="F10" s="75">
        <v>1.5</v>
      </c>
      <c r="G10" s="75">
        <v>1.3</v>
      </c>
      <c r="H10" s="75"/>
      <c r="I10" s="75"/>
      <c r="J10" s="40"/>
      <c r="K10" s="182"/>
    </row>
    <row r="11" spans="1:11" ht="26.45" customHeight="1" x14ac:dyDescent="0.2">
      <c r="A11" s="29">
        <v>2</v>
      </c>
      <c r="B11" s="31" t="s">
        <v>1838</v>
      </c>
      <c r="C11" s="36"/>
      <c r="D11" s="36"/>
      <c r="E11" s="36"/>
      <c r="F11" s="75"/>
      <c r="G11" s="75"/>
      <c r="H11" s="75"/>
      <c r="I11" s="75"/>
      <c r="J11" s="64"/>
      <c r="K11" s="181"/>
    </row>
    <row r="12" spans="1:11" ht="26.45" customHeight="1" x14ac:dyDescent="0.2">
      <c r="A12" s="29"/>
      <c r="B12" s="34" t="s">
        <v>1839</v>
      </c>
      <c r="C12" s="35">
        <v>7000</v>
      </c>
      <c r="D12" s="35">
        <v>3500</v>
      </c>
      <c r="E12" s="35">
        <v>1700</v>
      </c>
      <c r="F12" s="75">
        <v>1</v>
      </c>
      <c r="G12" s="75">
        <v>1</v>
      </c>
      <c r="H12" s="75"/>
      <c r="I12" s="75"/>
      <c r="J12" s="40"/>
      <c r="K12" s="182"/>
    </row>
    <row r="13" spans="1:11" ht="26.45" customHeight="1" x14ac:dyDescent="0.2">
      <c r="A13" s="29">
        <v>3</v>
      </c>
      <c r="B13" s="31" t="s">
        <v>1840</v>
      </c>
      <c r="C13" s="36"/>
      <c r="D13" s="36"/>
      <c r="E13" s="36"/>
      <c r="F13" s="75"/>
      <c r="G13" s="75"/>
      <c r="H13" s="75"/>
      <c r="I13" s="75"/>
      <c r="J13" s="64"/>
      <c r="K13" s="181"/>
    </row>
    <row r="14" spans="1:11" ht="40.15" customHeight="1" x14ac:dyDescent="0.2">
      <c r="A14" s="29"/>
      <c r="B14" s="34" t="s">
        <v>1841</v>
      </c>
      <c r="C14" s="35">
        <v>9000</v>
      </c>
      <c r="D14" s="35">
        <v>4500</v>
      </c>
      <c r="E14" s="35">
        <v>2300</v>
      </c>
      <c r="F14" s="75">
        <v>1</v>
      </c>
      <c r="G14" s="75">
        <v>1</v>
      </c>
      <c r="H14" s="75"/>
      <c r="I14" s="75"/>
      <c r="J14" s="40"/>
      <c r="K14" s="182"/>
    </row>
    <row r="15" spans="1:11" ht="26.45" customHeight="1" x14ac:dyDescent="0.2">
      <c r="A15" s="29">
        <v>4</v>
      </c>
      <c r="B15" s="31" t="s">
        <v>1842</v>
      </c>
      <c r="C15" s="36"/>
      <c r="D15" s="36"/>
      <c r="E15" s="36"/>
      <c r="F15" s="75"/>
      <c r="G15" s="75"/>
      <c r="H15" s="75"/>
      <c r="I15" s="75"/>
      <c r="J15" s="64"/>
      <c r="K15" s="181"/>
    </row>
    <row r="16" spans="1:11" ht="26.45" customHeight="1" x14ac:dyDescent="0.2">
      <c r="A16" s="29"/>
      <c r="B16" s="34" t="s">
        <v>1843</v>
      </c>
      <c r="C16" s="35">
        <v>8000</v>
      </c>
      <c r="D16" s="35">
        <v>4000</v>
      </c>
      <c r="E16" s="35">
        <v>2000</v>
      </c>
      <c r="F16" s="75">
        <v>1</v>
      </c>
      <c r="G16" s="75">
        <v>1</v>
      </c>
      <c r="H16" s="75"/>
      <c r="I16" s="75"/>
      <c r="J16" s="40"/>
      <c r="K16" s="182"/>
    </row>
    <row r="17" spans="1:11" ht="26.45" customHeight="1" x14ac:dyDescent="0.2">
      <c r="A17" s="29">
        <v>5</v>
      </c>
      <c r="B17" s="31" t="s">
        <v>1844</v>
      </c>
      <c r="C17" s="36"/>
      <c r="D17" s="36"/>
      <c r="E17" s="36"/>
      <c r="F17" s="75"/>
      <c r="G17" s="75"/>
      <c r="H17" s="75"/>
      <c r="I17" s="75"/>
      <c r="J17" s="64"/>
      <c r="K17" s="181"/>
    </row>
    <row r="18" spans="1:11" ht="40.15" customHeight="1" x14ac:dyDescent="0.2">
      <c r="A18" s="29"/>
      <c r="B18" s="34" t="s">
        <v>1845</v>
      </c>
      <c r="C18" s="35">
        <v>10500</v>
      </c>
      <c r="D18" s="35">
        <v>5300</v>
      </c>
      <c r="E18" s="35">
        <v>2700</v>
      </c>
      <c r="F18" s="75" t="s">
        <v>2842</v>
      </c>
      <c r="G18" s="75">
        <v>1.5</v>
      </c>
      <c r="H18" s="75">
        <v>3.5</v>
      </c>
      <c r="I18" s="75"/>
      <c r="J18" s="177" t="s">
        <v>2856</v>
      </c>
      <c r="K18" s="183">
        <v>50000</v>
      </c>
    </row>
    <row r="19" spans="1:11" ht="26.45" customHeight="1" x14ac:dyDescent="0.2">
      <c r="A19" s="29"/>
      <c r="B19" s="34" t="s">
        <v>1846</v>
      </c>
      <c r="C19" s="35">
        <v>9000</v>
      </c>
      <c r="D19" s="35">
        <v>4500</v>
      </c>
      <c r="E19" s="35">
        <v>2300</v>
      </c>
      <c r="F19" s="75">
        <v>1.5</v>
      </c>
      <c r="G19" s="75">
        <v>1.5</v>
      </c>
      <c r="H19" s="75">
        <v>1.5</v>
      </c>
      <c r="I19" s="75"/>
      <c r="J19" s="177" t="s">
        <v>2856</v>
      </c>
      <c r="K19" s="182"/>
    </row>
    <row r="20" spans="1:11" ht="26.45" customHeight="1" x14ac:dyDescent="0.2">
      <c r="A20" s="29">
        <v>6</v>
      </c>
      <c r="B20" s="31" t="s">
        <v>1847</v>
      </c>
      <c r="C20" s="36"/>
      <c r="D20" s="36"/>
      <c r="E20" s="36"/>
      <c r="F20" s="75"/>
      <c r="G20" s="75"/>
      <c r="H20" s="75"/>
      <c r="I20" s="75"/>
      <c r="J20" s="64"/>
      <c r="K20" s="181"/>
    </row>
    <row r="21" spans="1:11" ht="26.45" customHeight="1" x14ac:dyDescent="0.2">
      <c r="A21" s="29"/>
      <c r="B21" s="34" t="s">
        <v>1848</v>
      </c>
      <c r="C21" s="35">
        <v>10000</v>
      </c>
      <c r="D21" s="35">
        <v>5000</v>
      </c>
      <c r="E21" s="35">
        <v>2500</v>
      </c>
      <c r="F21" s="75">
        <v>1.5</v>
      </c>
      <c r="G21" s="75">
        <v>1.5</v>
      </c>
      <c r="H21" s="75">
        <v>1.5</v>
      </c>
      <c r="I21" s="75"/>
      <c r="J21" s="177" t="s">
        <v>2856</v>
      </c>
      <c r="K21" s="182"/>
    </row>
    <row r="22" spans="1:11" ht="40.15" customHeight="1" x14ac:dyDescent="0.2">
      <c r="A22" s="29"/>
      <c r="B22" s="34" t="s">
        <v>1849</v>
      </c>
      <c r="C22" s="35">
        <v>9000</v>
      </c>
      <c r="D22" s="35">
        <v>4500</v>
      </c>
      <c r="E22" s="35">
        <v>2300</v>
      </c>
      <c r="F22" s="75">
        <v>1.5</v>
      </c>
      <c r="G22" s="75">
        <v>1.5</v>
      </c>
      <c r="H22" s="75">
        <v>1.5</v>
      </c>
      <c r="I22" s="75"/>
      <c r="J22" s="177" t="s">
        <v>2856</v>
      </c>
      <c r="K22" s="182"/>
    </row>
    <row r="23" spans="1:11" ht="26.45" customHeight="1" x14ac:dyDescent="0.2">
      <c r="A23" s="29">
        <v>7</v>
      </c>
      <c r="B23" s="31" t="s">
        <v>1850</v>
      </c>
      <c r="C23" s="36"/>
      <c r="D23" s="36"/>
      <c r="E23" s="36"/>
      <c r="F23" s="75"/>
      <c r="G23" s="75"/>
      <c r="H23" s="75"/>
      <c r="I23" s="75"/>
      <c r="J23" s="64"/>
      <c r="K23" s="181"/>
    </row>
    <row r="24" spans="1:11" ht="26.45" customHeight="1" x14ac:dyDescent="0.2">
      <c r="A24" s="29"/>
      <c r="B24" s="34" t="s">
        <v>1851</v>
      </c>
      <c r="C24" s="35">
        <v>11000</v>
      </c>
      <c r="D24" s="35">
        <v>5500</v>
      </c>
      <c r="E24" s="35">
        <v>2500</v>
      </c>
      <c r="F24" s="75">
        <v>1.5</v>
      </c>
      <c r="G24" s="75">
        <v>1.5</v>
      </c>
      <c r="H24" s="75">
        <v>1.5</v>
      </c>
      <c r="I24" s="75"/>
      <c r="J24" s="177" t="s">
        <v>2856</v>
      </c>
      <c r="K24" s="182"/>
    </row>
    <row r="25" spans="1:11" ht="26.45" customHeight="1" x14ac:dyDescent="0.2">
      <c r="A25" s="29"/>
      <c r="B25" s="34" t="s">
        <v>1852</v>
      </c>
      <c r="C25" s="35">
        <v>9000</v>
      </c>
      <c r="D25" s="35">
        <v>4500</v>
      </c>
      <c r="E25" s="35">
        <v>2200</v>
      </c>
      <c r="F25" s="75">
        <v>1.5</v>
      </c>
      <c r="G25" s="75">
        <v>1.5</v>
      </c>
      <c r="H25" s="75">
        <v>1.5</v>
      </c>
      <c r="I25" s="75"/>
      <c r="J25" s="177" t="s">
        <v>2856</v>
      </c>
      <c r="K25" s="182"/>
    </row>
    <row r="26" spans="1:11" ht="26.45" customHeight="1" x14ac:dyDescent="0.2">
      <c r="A26" s="29"/>
      <c r="B26" s="34" t="s">
        <v>1853</v>
      </c>
      <c r="C26" s="35">
        <v>9000</v>
      </c>
      <c r="D26" s="35">
        <v>4500</v>
      </c>
      <c r="E26" s="35">
        <v>2300</v>
      </c>
      <c r="F26" s="75">
        <v>1.5</v>
      </c>
      <c r="G26" s="75">
        <v>1.5</v>
      </c>
      <c r="H26" s="75">
        <v>1.5</v>
      </c>
      <c r="I26" s="75"/>
      <c r="J26" s="177" t="s">
        <v>2856</v>
      </c>
      <c r="K26" s="182"/>
    </row>
    <row r="27" spans="1:11" ht="26.45" customHeight="1" x14ac:dyDescent="0.2">
      <c r="A27" s="29"/>
      <c r="B27" s="34" t="s">
        <v>1854</v>
      </c>
      <c r="C27" s="35">
        <v>9000</v>
      </c>
      <c r="D27" s="35">
        <v>4600</v>
      </c>
      <c r="E27" s="35">
        <v>2400</v>
      </c>
      <c r="F27" s="75">
        <v>1.5</v>
      </c>
      <c r="G27" s="75">
        <v>1.5</v>
      </c>
      <c r="H27" s="75">
        <v>1.5</v>
      </c>
      <c r="I27" s="75"/>
      <c r="J27" s="177" t="s">
        <v>2856</v>
      </c>
      <c r="K27" s="182"/>
    </row>
    <row r="28" spans="1:11" ht="26.45" customHeight="1" x14ac:dyDescent="0.2">
      <c r="A28" s="29">
        <v>8</v>
      </c>
      <c r="B28" s="31" t="s">
        <v>1855</v>
      </c>
      <c r="C28" s="36"/>
      <c r="D28" s="36"/>
      <c r="E28" s="36"/>
      <c r="F28" s="75"/>
      <c r="G28" s="75"/>
      <c r="H28" s="75"/>
      <c r="I28" s="75"/>
      <c r="J28" s="64"/>
      <c r="K28" s="181"/>
    </row>
    <row r="29" spans="1:11" ht="26.45" customHeight="1" x14ac:dyDescent="0.2">
      <c r="A29" s="29"/>
      <c r="B29" s="34" t="s">
        <v>1856</v>
      </c>
      <c r="C29" s="35">
        <v>6000</v>
      </c>
      <c r="D29" s="35">
        <v>3000</v>
      </c>
      <c r="E29" s="35">
        <v>1500</v>
      </c>
      <c r="F29" s="75">
        <v>1</v>
      </c>
      <c r="G29" s="75">
        <v>1.2</v>
      </c>
      <c r="H29" s="75"/>
      <c r="I29" s="75"/>
      <c r="J29" s="40"/>
      <c r="K29" s="182"/>
    </row>
    <row r="30" spans="1:11" ht="26.45" customHeight="1" x14ac:dyDescent="0.2">
      <c r="A30" s="29"/>
      <c r="B30" s="34" t="s">
        <v>1857</v>
      </c>
      <c r="C30" s="35">
        <v>5000</v>
      </c>
      <c r="D30" s="35">
        <v>2500</v>
      </c>
      <c r="E30" s="35">
        <v>1200</v>
      </c>
      <c r="F30" s="75">
        <v>1</v>
      </c>
      <c r="G30" s="75">
        <v>1.2</v>
      </c>
      <c r="H30" s="75"/>
      <c r="I30" s="75"/>
      <c r="J30" s="40"/>
      <c r="K30" s="182"/>
    </row>
    <row r="31" spans="1:11" ht="26.45" customHeight="1" x14ac:dyDescent="0.2">
      <c r="A31" s="29"/>
      <c r="B31" s="34" t="s">
        <v>1858</v>
      </c>
      <c r="C31" s="35">
        <v>5000</v>
      </c>
      <c r="D31" s="35">
        <v>2500</v>
      </c>
      <c r="E31" s="35">
        <v>1200</v>
      </c>
      <c r="F31" s="75">
        <v>1</v>
      </c>
      <c r="G31" s="75">
        <v>1.2</v>
      </c>
      <c r="H31" s="75"/>
      <c r="I31" s="75"/>
      <c r="J31" s="40"/>
      <c r="K31" s="182"/>
    </row>
    <row r="32" spans="1:11" ht="26.45" customHeight="1" x14ac:dyDescent="0.2">
      <c r="A32" s="29"/>
      <c r="B32" s="34" t="s">
        <v>1859</v>
      </c>
      <c r="C32" s="35">
        <v>5000</v>
      </c>
      <c r="D32" s="35">
        <v>2500</v>
      </c>
      <c r="E32" s="35">
        <v>1200</v>
      </c>
      <c r="F32" s="75">
        <v>1</v>
      </c>
      <c r="G32" s="75">
        <v>1.2</v>
      </c>
      <c r="H32" s="75"/>
      <c r="I32" s="75"/>
      <c r="J32" s="40"/>
      <c r="K32" s="182"/>
    </row>
    <row r="33" spans="1:11" ht="26.45" customHeight="1" x14ac:dyDescent="0.2">
      <c r="A33" s="29"/>
      <c r="B33" s="34" t="s">
        <v>1860</v>
      </c>
      <c r="C33" s="35">
        <v>5000</v>
      </c>
      <c r="D33" s="35">
        <v>2500</v>
      </c>
      <c r="E33" s="35">
        <v>1200</v>
      </c>
      <c r="F33" s="75">
        <v>1</v>
      </c>
      <c r="G33" s="75">
        <v>1.2</v>
      </c>
      <c r="H33" s="75"/>
      <c r="I33" s="75"/>
      <c r="J33" s="40"/>
      <c r="K33" s="182"/>
    </row>
    <row r="34" spans="1:11" ht="26.45" customHeight="1" x14ac:dyDescent="0.2">
      <c r="A34" s="29"/>
      <c r="B34" s="34" t="s">
        <v>1861</v>
      </c>
      <c r="C34" s="35">
        <v>6000</v>
      </c>
      <c r="D34" s="35">
        <v>3000</v>
      </c>
      <c r="E34" s="35">
        <v>1500</v>
      </c>
      <c r="F34" s="75">
        <v>1</v>
      </c>
      <c r="G34" s="75">
        <v>1.2</v>
      </c>
      <c r="H34" s="75"/>
      <c r="I34" s="75"/>
      <c r="J34" s="40"/>
      <c r="K34" s="182"/>
    </row>
    <row r="35" spans="1:11" ht="40.15" customHeight="1" x14ac:dyDescent="0.2">
      <c r="A35" s="29"/>
      <c r="B35" s="34" t="s">
        <v>1862</v>
      </c>
      <c r="C35" s="35">
        <v>6000</v>
      </c>
      <c r="D35" s="35">
        <v>3000</v>
      </c>
      <c r="E35" s="35">
        <v>1500</v>
      </c>
      <c r="F35" s="75">
        <v>1</v>
      </c>
      <c r="G35" s="75">
        <v>1.2</v>
      </c>
      <c r="H35" s="75"/>
      <c r="I35" s="75"/>
      <c r="J35" s="40"/>
      <c r="K35" s="182"/>
    </row>
    <row r="36" spans="1:11" ht="40.15" customHeight="1" x14ac:dyDescent="0.2">
      <c r="A36" s="29"/>
      <c r="B36" s="34" t="s">
        <v>1863</v>
      </c>
      <c r="C36" s="35">
        <v>6000</v>
      </c>
      <c r="D36" s="35">
        <v>3000</v>
      </c>
      <c r="E36" s="35">
        <v>1600</v>
      </c>
      <c r="F36" s="75">
        <v>1</v>
      </c>
      <c r="G36" s="75">
        <v>1.2</v>
      </c>
      <c r="H36" s="75"/>
      <c r="I36" s="75"/>
      <c r="J36" s="40"/>
      <c r="K36" s="182"/>
    </row>
    <row r="37" spans="1:11" ht="26.45" customHeight="1" x14ac:dyDescent="0.2">
      <c r="A37" s="29"/>
      <c r="B37" s="34" t="s">
        <v>1864</v>
      </c>
      <c r="C37" s="35">
        <v>7000</v>
      </c>
      <c r="D37" s="35">
        <v>3500</v>
      </c>
      <c r="E37" s="35">
        <v>1900</v>
      </c>
      <c r="F37" s="75">
        <v>1</v>
      </c>
      <c r="G37" s="75">
        <v>1.2</v>
      </c>
      <c r="H37" s="75"/>
      <c r="I37" s="75"/>
      <c r="J37" s="40"/>
      <c r="K37" s="182"/>
    </row>
    <row r="38" spans="1:11" ht="26.45" customHeight="1" x14ac:dyDescent="0.2">
      <c r="A38" s="29"/>
      <c r="B38" s="34" t="s">
        <v>1865</v>
      </c>
      <c r="C38" s="35">
        <v>6000</v>
      </c>
      <c r="D38" s="35">
        <v>3000</v>
      </c>
      <c r="E38" s="35">
        <v>1600</v>
      </c>
      <c r="F38" s="75">
        <v>1</v>
      </c>
      <c r="G38" s="75">
        <v>1.2</v>
      </c>
      <c r="H38" s="75"/>
      <c r="I38" s="75"/>
      <c r="J38" s="40"/>
      <c r="K38" s="182"/>
    </row>
    <row r="39" spans="1:11" ht="26.45" customHeight="1" x14ac:dyDescent="0.2">
      <c r="A39" s="29"/>
      <c r="B39" s="34" t="s">
        <v>1866</v>
      </c>
      <c r="C39" s="35">
        <v>6000</v>
      </c>
      <c r="D39" s="35">
        <v>3000</v>
      </c>
      <c r="E39" s="35">
        <v>1600</v>
      </c>
      <c r="F39" s="75">
        <v>1</v>
      </c>
      <c r="G39" s="75">
        <v>1.2</v>
      </c>
      <c r="H39" s="75"/>
      <c r="I39" s="75"/>
      <c r="J39" s="40"/>
      <c r="K39" s="182"/>
    </row>
    <row r="40" spans="1:11" ht="26.45" customHeight="1" x14ac:dyDescent="0.2">
      <c r="A40" s="29"/>
      <c r="B40" s="34" t="s">
        <v>1867</v>
      </c>
      <c r="C40" s="35">
        <v>6000</v>
      </c>
      <c r="D40" s="35">
        <v>3000</v>
      </c>
      <c r="E40" s="35">
        <v>1500</v>
      </c>
      <c r="F40" s="75">
        <v>1</v>
      </c>
      <c r="G40" s="75">
        <v>1.2</v>
      </c>
      <c r="H40" s="75"/>
      <c r="I40" s="75"/>
      <c r="J40" s="40"/>
      <c r="K40" s="182"/>
    </row>
    <row r="41" spans="1:11" ht="26.45" customHeight="1" x14ac:dyDescent="0.2">
      <c r="A41" s="29"/>
      <c r="B41" s="34" t="s">
        <v>1868</v>
      </c>
      <c r="C41" s="35">
        <v>6000</v>
      </c>
      <c r="D41" s="35">
        <v>3000</v>
      </c>
      <c r="E41" s="35">
        <v>1600</v>
      </c>
      <c r="F41" s="75">
        <v>1</v>
      </c>
      <c r="G41" s="75">
        <v>1.2</v>
      </c>
      <c r="H41" s="75"/>
      <c r="I41" s="75"/>
      <c r="J41" s="40"/>
      <c r="K41" s="182"/>
    </row>
    <row r="42" spans="1:11" ht="26.45" customHeight="1" x14ac:dyDescent="0.2">
      <c r="A42" s="29"/>
      <c r="B42" s="34" t="s">
        <v>1869</v>
      </c>
      <c r="C42" s="35">
        <v>5000</v>
      </c>
      <c r="D42" s="35">
        <v>2500</v>
      </c>
      <c r="E42" s="35">
        <v>1300</v>
      </c>
      <c r="F42" s="75">
        <v>1</v>
      </c>
      <c r="G42" s="75">
        <v>1.2</v>
      </c>
      <c r="H42" s="75"/>
      <c r="I42" s="75"/>
      <c r="J42" s="40"/>
      <c r="K42" s="182"/>
    </row>
    <row r="43" spans="1:11" ht="40.15" customHeight="1" x14ac:dyDescent="0.2">
      <c r="A43" s="29"/>
      <c r="B43" s="34" t="s">
        <v>1870</v>
      </c>
      <c r="C43" s="35">
        <v>5000</v>
      </c>
      <c r="D43" s="35">
        <v>2600</v>
      </c>
      <c r="E43" s="35">
        <v>1400</v>
      </c>
      <c r="F43" s="75">
        <v>1</v>
      </c>
      <c r="G43" s="75">
        <v>1.2</v>
      </c>
      <c r="H43" s="75"/>
      <c r="I43" s="75"/>
      <c r="J43" s="40"/>
      <c r="K43" s="182"/>
    </row>
    <row r="44" spans="1:11" ht="40.15" customHeight="1" x14ac:dyDescent="0.2">
      <c r="A44" s="29"/>
      <c r="B44" s="34" t="s">
        <v>1871</v>
      </c>
      <c r="C44" s="35">
        <v>4000</v>
      </c>
      <c r="D44" s="35">
        <v>2000</v>
      </c>
      <c r="E44" s="35">
        <v>1000</v>
      </c>
      <c r="F44" s="75">
        <v>1</v>
      </c>
      <c r="G44" s="75">
        <v>1.2</v>
      </c>
      <c r="H44" s="75"/>
      <c r="I44" s="75"/>
      <c r="J44" s="40"/>
      <c r="K44" s="182"/>
    </row>
    <row r="45" spans="1:11" ht="40.15" customHeight="1" x14ac:dyDescent="0.2">
      <c r="A45" s="29"/>
      <c r="B45" s="34" t="s">
        <v>1872</v>
      </c>
      <c r="C45" s="35">
        <v>6000</v>
      </c>
      <c r="D45" s="35">
        <v>3000</v>
      </c>
      <c r="E45" s="35">
        <v>1500</v>
      </c>
      <c r="F45" s="75">
        <v>1</v>
      </c>
      <c r="G45" s="75">
        <v>1.2</v>
      </c>
      <c r="H45" s="75"/>
      <c r="I45" s="75"/>
      <c r="J45" s="40"/>
      <c r="K45" s="182"/>
    </row>
    <row r="46" spans="1:11" ht="26.45" customHeight="1" x14ac:dyDescent="0.2">
      <c r="A46" s="29">
        <v>9</v>
      </c>
      <c r="B46" s="31" t="s">
        <v>1873</v>
      </c>
      <c r="C46" s="36"/>
      <c r="D46" s="36"/>
      <c r="E46" s="36"/>
      <c r="F46" s="75"/>
      <c r="G46" s="75"/>
      <c r="H46" s="75"/>
      <c r="I46" s="75"/>
      <c r="J46" s="64"/>
      <c r="K46" s="181"/>
    </row>
    <row r="47" spans="1:11" ht="26.45" customHeight="1" x14ac:dyDescent="0.2">
      <c r="A47" s="29"/>
      <c r="B47" s="34" t="s">
        <v>1874</v>
      </c>
      <c r="C47" s="35">
        <v>13000</v>
      </c>
      <c r="D47" s="35">
        <v>6500</v>
      </c>
      <c r="E47" s="35">
        <v>3300</v>
      </c>
      <c r="F47" s="75">
        <v>1.2</v>
      </c>
      <c r="G47" s="75">
        <v>1.2</v>
      </c>
      <c r="H47" s="75"/>
      <c r="I47" s="75"/>
      <c r="J47" s="40"/>
      <c r="K47" s="182"/>
    </row>
    <row r="48" spans="1:11" ht="26.45" customHeight="1" x14ac:dyDescent="0.2">
      <c r="A48" s="29"/>
      <c r="B48" s="34" t="s">
        <v>1875</v>
      </c>
      <c r="C48" s="35">
        <v>11000</v>
      </c>
      <c r="D48" s="35">
        <v>5500</v>
      </c>
      <c r="E48" s="35">
        <v>2800</v>
      </c>
      <c r="F48" s="75">
        <v>1.2</v>
      </c>
      <c r="G48" s="75">
        <v>1.2</v>
      </c>
      <c r="H48" s="75"/>
      <c r="I48" s="75"/>
      <c r="J48" s="40"/>
      <c r="K48" s="182"/>
    </row>
    <row r="49" spans="1:11" ht="26.45" customHeight="1" x14ac:dyDescent="0.2">
      <c r="A49" s="29">
        <v>10</v>
      </c>
      <c r="B49" s="31" t="s">
        <v>1876</v>
      </c>
      <c r="C49" s="35">
        <v>8000</v>
      </c>
      <c r="D49" s="36"/>
      <c r="E49" s="36"/>
      <c r="F49" s="75">
        <v>1</v>
      </c>
      <c r="G49" s="75">
        <v>1</v>
      </c>
      <c r="H49" s="75"/>
      <c r="I49" s="75"/>
      <c r="J49" s="64"/>
      <c r="K49" s="181"/>
    </row>
    <row r="50" spans="1:11" ht="26.45" customHeight="1" x14ac:dyDescent="0.2">
      <c r="A50" s="29">
        <v>11</v>
      </c>
      <c r="B50" s="31" t="s">
        <v>1877</v>
      </c>
      <c r="C50" s="36"/>
      <c r="D50" s="36"/>
      <c r="E50" s="36"/>
      <c r="F50" s="75"/>
      <c r="G50" s="75"/>
      <c r="H50" s="75"/>
      <c r="I50" s="75"/>
      <c r="J50" s="64"/>
      <c r="K50" s="181"/>
    </row>
    <row r="51" spans="1:11" ht="26.45" customHeight="1" x14ac:dyDescent="0.2">
      <c r="A51" s="29"/>
      <c r="B51" s="34" t="s">
        <v>1878</v>
      </c>
      <c r="C51" s="35">
        <v>13000</v>
      </c>
      <c r="D51" s="36"/>
      <c r="E51" s="36"/>
      <c r="F51" s="75">
        <v>1</v>
      </c>
      <c r="G51" s="75">
        <v>1</v>
      </c>
      <c r="H51" s="75"/>
      <c r="I51" s="75"/>
      <c r="J51" s="40"/>
      <c r="K51" s="182"/>
    </row>
    <row r="52" spans="1:11" ht="26.45" customHeight="1" x14ac:dyDescent="0.2">
      <c r="A52" s="29"/>
      <c r="B52" s="34" t="s">
        <v>1879</v>
      </c>
      <c r="C52" s="35">
        <v>10000</v>
      </c>
      <c r="D52" s="36"/>
      <c r="E52" s="36"/>
      <c r="F52" s="75">
        <v>1</v>
      </c>
      <c r="G52" s="75">
        <v>1</v>
      </c>
      <c r="H52" s="75"/>
      <c r="I52" s="75"/>
      <c r="J52" s="40"/>
      <c r="K52" s="182"/>
    </row>
    <row r="53" spans="1:11" ht="26.45" customHeight="1" x14ac:dyDescent="0.2">
      <c r="A53" s="29"/>
      <c r="B53" s="34" t="s">
        <v>1880</v>
      </c>
      <c r="C53" s="35">
        <v>11000</v>
      </c>
      <c r="D53" s="36"/>
      <c r="E53" s="36"/>
      <c r="F53" s="75">
        <v>1</v>
      </c>
      <c r="G53" s="75">
        <v>1</v>
      </c>
      <c r="H53" s="75"/>
      <c r="I53" s="75"/>
      <c r="J53" s="40"/>
      <c r="K53" s="182"/>
    </row>
    <row r="54" spans="1:11" ht="26.45" customHeight="1" x14ac:dyDescent="0.2">
      <c r="A54" s="29"/>
      <c r="B54" s="34" t="s">
        <v>1881</v>
      </c>
      <c r="C54" s="35">
        <v>8000</v>
      </c>
      <c r="D54" s="36"/>
      <c r="E54" s="36"/>
      <c r="F54" s="75">
        <v>1</v>
      </c>
      <c r="G54" s="75">
        <v>1</v>
      </c>
      <c r="H54" s="75"/>
      <c r="I54" s="75"/>
      <c r="J54" s="40"/>
      <c r="K54" s="182"/>
    </row>
    <row r="55" spans="1:11" ht="26.45" customHeight="1" x14ac:dyDescent="0.2">
      <c r="A55" s="29">
        <v>12</v>
      </c>
      <c r="B55" s="31" t="s">
        <v>1882</v>
      </c>
      <c r="C55" s="36"/>
      <c r="D55" s="36"/>
      <c r="E55" s="36"/>
      <c r="F55" s="75"/>
      <c r="G55" s="75"/>
      <c r="H55" s="75"/>
      <c r="I55" s="75"/>
      <c r="J55" s="64"/>
      <c r="K55" s="181"/>
    </row>
    <row r="56" spans="1:11" ht="26.45" customHeight="1" x14ac:dyDescent="0.2">
      <c r="A56" s="29"/>
      <c r="B56" s="34" t="s">
        <v>49</v>
      </c>
      <c r="C56" s="35">
        <v>8000</v>
      </c>
      <c r="D56" s="36"/>
      <c r="E56" s="36"/>
      <c r="F56" s="75">
        <v>1</v>
      </c>
      <c r="G56" s="75">
        <v>1</v>
      </c>
      <c r="H56" s="75"/>
      <c r="I56" s="75"/>
      <c r="J56" s="40"/>
      <c r="K56" s="182"/>
    </row>
    <row r="57" spans="1:11" ht="26.45" customHeight="1" x14ac:dyDescent="0.2">
      <c r="A57" s="29"/>
      <c r="B57" s="34" t="s">
        <v>56</v>
      </c>
      <c r="C57" s="35">
        <v>7000</v>
      </c>
      <c r="D57" s="36"/>
      <c r="E57" s="36"/>
      <c r="F57" s="75">
        <v>1</v>
      </c>
      <c r="G57" s="75">
        <v>1</v>
      </c>
      <c r="H57" s="75"/>
      <c r="I57" s="75"/>
      <c r="J57" s="40"/>
      <c r="K57" s="182"/>
    </row>
    <row r="58" spans="1:11" ht="26.45" customHeight="1" x14ac:dyDescent="0.2">
      <c r="A58" s="29"/>
      <c r="B58" s="34" t="s">
        <v>148</v>
      </c>
      <c r="C58" s="35">
        <v>6000</v>
      </c>
      <c r="D58" s="36"/>
      <c r="E58" s="36"/>
      <c r="F58" s="75">
        <v>1</v>
      </c>
      <c r="G58" s="75">
        <v>1</v>
      </c>
      <c r="H58" s="75"/>
      <c r="I58" s="75"/>
      <c r="J58" s="40"/>
      <c r="K58" s="182"/>
    </row>
    <row r="59" spans="1:11" ht="26.45" customHeight="1" x14ac:dyDescent="0.2">
      <c r="A59" s="30">
        <v>13</v>
      </c>
      <c r="B59" s="31" t="s">
        <v>1883</v>
      </c>
      <c r="C59" s="36"/>
      <c r="D59" s="36"/>
      <c r="E59" s="36"/>
      <c r="F59" s="75"/>
      <c r="G59" s="75"/>
      <c r="H59" s="75"/>
      <c r="I59" s="75"/>
      <c r="J59" s="64"/>
      <c r="K59" s="181"/>
    </row>
    <row r="60" spans="1:11" ht="26.45" customHeight="1" x14ac:dyDescent="0.2">
      <c r="A60" s="30"/>
      <c r="B60" s="34" t="s">
        <v>1884</v>
      </c>
      <c r="C60" s="35">
        <v>13000</v>
      </c>
      <c r="D60" s="36"/>
      <c r="E60" s="36"/>
      <c r="F60" s="75">
        <v>1</v>
      </c>
      <c r="G60" s="75">
        <v>1</v>
      </c>
      <c r="H60" s="75"/>
      <c r="I60" s="75"/>
      <c r="J60" s="40"/>
      <c r="K60" s="182"/>
    </row>
    <row r="61" spans="1:11" ht="26.45" customHeight="1" x14ac:dyDescent="0.2">
      <c r="A61" s="30"/>
      <c r="B61" s="34" t="s">
        <v>148</v>
      </c>
      <c r="C61" s="35">
        <v>9000</v>
      </c>
      <c r="D61" s="36"/>
      <c r="E61" s="36"/>
      <c r="F61" s="75">
        <v>1</v>
      </c>
      <c r="G61" s="75">
        <v>1</v>
      </c>
      <c r="H61" s="75"/>
      <c r="I61" s="75"/>
      <c r="J61" s="40"/>
      <c r="K61" s="182"/>
    </row>
    <row r="62" spans="1:11" ht="26.45" customHeight="1" x14ac:dyDescent="0.2">
      <c r="A62" s="29">
        <v>14</v>
      </c>
      <c r="B62" s="31" t="s">
        <v>1885</v>
      </c>
      <c r="C62" s="35">
        <v>5000</v>
      </c>
      <c r="D62" s="36"/>
      <c r="E62" s="36"/>
      <c r="F62" s="75">
        <v>1</v>
      </c>
      <c r="G62" s="75">
        <v>1</v>
      </c>
      <c r="H62" s="75"/>
      <c r="I62" s="75"/>
      <c r="J62" s="64"/>
      <c r="K62" s="181"/>
    </row>
    <row r="63" spans="1:11" ht="26.45" customHeight="1" x14ac:dyDescent="0.2">
      <c r="A63" s="30">
        <v>15</v>
      </c>
      <c r="B63" s="39" t="s">
        <v>1886</v>
      </c>
      <c r="C63" s="35">
        <v>4000</v>
      </c>
      <c r="D63" s="36"/>
      <c r="E63" s="36"/>
      <c r="F63" s="75">
        <v>1</v>
      </c>
      <c r="G63" s="75">
        <v>1</v>
      </c>
      <c r="H63" s="75"/>
      <c r="I63" s="75"/>
      <c r="J63" s="65"/>
      <c r="K63" s="184"/>
    </row>
    <row r="64" spans="1:11" ht="26.45" customHeight="1" x14ac:dyDescent="0.2">
      <c r="A64" s="29">
        <v>16</v>
      </c>
      <c r="B64" s="31" t="s">
        <v>77</v>
      </c>
      <c r="C64" s="36"/>
      <c r="D64" s="36"/>
      <c r="E64" s="36"/>
      <c r="F64" s="75"/>
      <c r="G64" s="75"/>
      <c r="H64" s="75"/>
      <c r="I64" s="75"/>
      <c r="J64" s="64"/>
      <c r="K64" s="181"/>
    </row>
    <row r="65" spans="1:11" ht="26.45" customHeight="1" x14ac:dyDescent="0.2">
      <c r="A65" s="40"/>
      <c r="B65" s="34" t="s">
        <v>1887</v>
      </c>
      <c r="C65" s="35">
        <v>3000</v>
      </c>
      <c r="D65" s="36"/>
      <c r="E65" s="36"/>
      <c r="F65" s="75">
        <v>1</v>
      </c>
      <c r="G65" s="75">
        <v>1.2</v>
      </c>
      <c r="H65" s="75"/>
      <c r="I65" s="75"/>
      <c r="J65" s="40"/>
      <c r="K65" s="182"/>
    </row>
    <row r="66" spans="1:11" ht="26.45" customHeight="1" x14ac:dyDescent="0.2">
      <c r="A66" s="40"/>
      <c r="B66" s="34" t="s">
        <v>1888</v>
      </c>
      <c r="C66" s="35">
        <v>2500</v>
      </c>
      <c r="D66" s="36"/>
      <c r="E66" s="36"/>
      <c r="F66" s="75">
        <v>1</v>
      </c>
      <c r="G66" s="75">
        <v>1.2</v>
      </c>
      <c r="H66" s="75"/>
      <c r="I66" s="75"/>
      <c r="J66" s="40"/>
      <c r="K66" s="182"/>
    </row>
    <row r="67" spans="1:11" ht="26.45" customHeight="1" x14ac:dyDescent="0.2">
      <c r="A67" s="40"/>
      <c r="B67" s="34" t="s">
        <v>80</v>
      </c>
      <c r="C67" s="35">
        <v>1500</v>
      </c>
      <c r="D67" s="36"/>
      <c r="E67" s="36"/>
      <c r="F67" s="75">
        <v>1</v>
      </c>
      <c r="G67" s="75">
        <v>1.2</v>
      </c>
      <c r="H67" s="75"/>
      <c r="I67" s="75"/>
      <c r="J67" s="40"/>
      <c r="K67" s="182"/>
    </row>
  </sheetData>
  <autoFilter ref="A3:K67" xr:uid="{00000000-0009-0000-0000-000005000000}"/>
  <mergeCells count="10">
    <mergeCell ref="K2:K3"/>
    <mergeCell ref="G2:G3"/>
    <mergeCell ref="H2:H3"/>
    <mergeCell ref="I2:I3"/>
    <mergeCell ref="J2:J3"/>
    <mergeCell ref="A1:E1"/>
    <mergeCell ref="A2:A3"/>
    <mergeCell ref="B2:B3"/>
    <mergeCell ref="C2:E2"/>
    <mergeCell ref="F2:F3"/>
  </mergeCells>
  <pageMargins left="0.70866141732283472" right="0.35433070866141736" top="0.55118110236220474" bottom="0.55118110236220474" header="0.31496062992125984" footer="0.31496062992125984"/>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51"/>
  <sheetViews>
    <sheetView tabSelected="1" view="pageBreakPreview" topLeftCell="A28" zoomScale="60" zoomScaleNormal="70" workbookViewId="0">
      <selection activeCell="T10" sqref="T10"/>
    </sheetView>
  </sheetViews>
  <sheetFormatPr defaultColWidth="8.875" defaultRowHeight="14.25" x14ac:dyDescent="0.2"/>
  <cols>
    <col min="1" max="1" width="6.625" style="28" customWidth="1"/>
    <col min="2" max="2" width="57.875" style="28" customWidth="1"/>
    <col min="3" max="5" width="9.75" style="28" hidden="1" customWidth="1"/>
    <col min="6" max="6" width="17.625" style="28" hidden="1" customWidth="1"/>
    <col min="7" max="7" width="16" style="28" customWidth="1"/>
    <col min="8" max="10" width="14.375" style="28" hidden="1" customWidth="1"/>
    <col min="11" max="11" width="12.25" style="28" hidden="1" customWidth="1"/>
    <col min="12" max="16384" width="8.875" style="28"/>
  </cols>
  <sheetData>
    <row r="1" spans="1:11" ht="33" customHeight="1" x14ac:dyDescent="0.2">
      <c r="A1" s="364" t="s">
        <v>1889</v>
      </c>
      <c r="B1" s="365"/>
      <c r="C1" s="365"/>
      <c r="D1" s="365"/>
      <c r="E1" s="366"/>
      <c r="F1" s="79"/>
      <c r="G1" s="79"/>
      <c r="H1" s="79"/>
      <c r="I1" s="79"/>
      <c r="J1" s="79"/>
      <c r="K1" s="79"/>
    </row>
    <row r="2" spans="1:11" ht="27.75" customHeight="1" x14ac:dyDescent="0.2">
      <c r="A2" s="367" t="s">
        <v>0</v>
      </c>
      <c r="B2" s="367" t="s">
        <v>1</v>
      </c>
      <c r="C2" s="349" t="s">
        <v>2846</v>
      </c>
      <c r="D2" s="349"/>
      <c r="E2" s="349"/>
      <c r="F2" s="361" t="s">
        <v>2839</v>
      </c>
      <c r="G2" s="361" t="s">
        <v>2843</v>
      </c>
      <c r="H2" s="361" t="s">
        <v>2851</v>
      </c>
      <c r="I2" s="361" t="s">
        <v>2840</v>
      </c>
      <c r="J2" s="368" t="s">
        <v>2841</v>
      </c>
      <c r="K2" s="349" t="s">
        <v>2850</v>
      </c>
    </row>
    <row r="3" spans="1:11" ht="27.75" customHeight="1" x14ac:dyDescent="0.2">
      <c r="A3" s="367"/>
      <c r="B3" s="367"/>
      <c r="C3" s="43" t="s">
        <v>3</v>
      </c>
      <c r="D3" s="43" t="s">
        <v>4</v>
      </c>
      <c r="E3" s="43" t="s">
        <v>5</v>
      </c>
      <c r="F3" s="362"/>
      <c r="G3" s="362"/>
      <c r="H3" s="362"/>
      <c r="I3" s="362"/>
      <c r="J3" s="368"/>
      <c r="K3" s="349"/>
    </row>
    <row r="4" spans="1:11" ht="24.6" customHeight="1" x14ac:dyDescent="0.2">
      <c r="A4" s="43">
        <v>1</v>
      </c>
      <c r="B4" s="44" t="s">
        <v>1831</v>
      </c>
      <c r="C4" s="45"/>
      <c r="D4" s="45"/>
      <c r="E4" s="45"/>
      <c r="F4" s="45"/>
      <c r="G4" s="45"/>
      <c r="H4" s="45"/>
      <c r="I4" s="45"/>
      <c r="J4" s="186"/>
      <c r="K4" s="45"/>
    </row>
    <row r="5" spans="1:11" ht="24.6" customHeight="1" x14ac:dyDescent="0.2">
      <c r="A5" s="43"/>
      <c r="B5" s="38" t="s">
        <v>1890</v>
      </c>
      <c r="C5" s="46">
        <v>18000</v>
      </c>
      <c r="D5" s="46">
        <v>9000</v>
      </c>
      <c r="E5" s="46">
        <v>4500</v>
      </c>
      <c r="F5" s="80">
        <v>1</v>
      </c>
      <c r="G5" s="80">
        <v>1</v>
      </c>
      <c r="H5" s="46"/>
      <c r="I5" s="46"/>
      <c r="J5" s="187"/>
      <c r="K5" s="191">
        <v>35000</v>
      </c>
    </row>
    <row r="6" spans="1:11" ht="24.6" customHeight="1" x14ac:dyDescent="0.2">
      <c r="A6" s="43"/>
      <c r="B6" s="38" t="s">
        <v>1891</v>
      </c>
      <c r="C6" s="46">
        <v>20000</v>
      </c>
      <c r="D6" s="46">
        <v>10100</v>
      </c>
      <c r="E6" s="46">
        <v>5100</v>
      </c>
      <c r="F6" s="80">
        <v>1</v>
      </c>
      <c r="G6" s="80">
        <v>1</v>
      </c>
      <c r="H6" s="46"/>
      <c r="I6" s="46"/>
      <c r="J6" s="187"/>
      <c r="K6" s="191">
        <v>30000</v>
      </c>
    </row>
    <row r="7" spans="1:11" ht="24.6" customHeight="1" x14ac:dyDescent="0.2">
      <c r="A7" s="43">
        <v>2</v>
      </c>
      <c r="B7" s="44" t="s">
        <v>1892</v>
      </c>
      <c r="C7" s="45"/>
      <c r="D7" s="45"/>
      <c r="E7" s="45"/>
      <c r="F7" s="45"/>
      <c r="G7" s="45"/>
      <c r="H7" s="45"/>
      <c r="I7" s="45"/>
      <c r="J7" s="188"/>
      <c r="K7" s="192"/>
    </row>
    <row r="8" spans="1:11" ht="24.6" customHeight="1" x14ac:dyDescent="0.2">
      <c r="A8" s="43"/>
      <c r="B8" s="38" t="s">
        <v>1893</v>
      </c>
      <c r="C8" s="46">
        <v>8000</v>
      </c>
      <c r="D8" s="46">
        <v>4000</v>
      </c>
      <c r="E8" s="46">
        <v>2100</v>
      </c>
      <c r="F8" s="80">
        <v>1</v>
      </c>
      <c r="G8" s="80">
        <v>1</v>
      </c>
      <c r="H8" s="46"/>
      <c r="I8" s="46"/>
      <c r="J8" s="187"/>
      <c r="K8" s="191">
        <v>10000</v>
      </c>
    </row>
    <row r="9" spans="1:11" ht="24.6" customHeight="1" x14ac:dyDescent="0.2">
      <c r="A9" s="43">
        <v>3</v>
      </c>
      <c r="B9" s="44" t="s">
        <v>1894</v>
      </c>
      <c r="C9" s="45"/>
      <c r="D9" s="45"/>
      <c r="E9" s="45"/>
      <c r="F9" s="45"/>
      <c r="G9" s="45"/>
      <c r="H9" s="45"/>
      <c r="I9" s="45"/>
      <c r="J9" s="188"/>
      <c r="K9" s="192"/>
    </row>
    <row r="10" spans="1:11" ht="44.45" customHeight="1" x14ac:dyDescent="0.2">
      <c r="A10" s="43"/>
      <c r="B10" s="38" t="s">
        <v>1895</v>
      </c>
      <c r="C10" s="46">
        <v>8000</v>
      </c>
      <c r="D10" s="46">
        <v>4000</v>
      </c>
      <c r="E10" s="46">
        <v>2100</v>
      </c>
      <c r="F10" s="80">
        <v>1</v>
      </c>
      <c r="G10" s="80">
        <v>1</v>
      </c>
      <c r="H10" s="46"/>
      <c r="I10" s="46"/>
      <c r="J10" s="187"/>
      <c r="K10" s="191">
        <v>10000</v>
      </c>
    </row>
    <row r="11" spans="1:11" ht="24.6" customHeight="1" x14ac:dyDescent="0.2">
      <c r="A11" s="43">
        <v>4</v>
      </c>
      <c r="B11" s="44" t="s">
        <v>1896</v>
      </c>
      <c r="C11" s="45"/>
      <c r="D11" s="45"/>
      <c r="E11" s="45"/>
      <c r="F11" s="45"/>
      <c r="G11" s="45"/>
      <c r="H11" s="45"/>
      <c r="I11" s="45"/>
      <c r="J11" s="188"/>
      <c r="K11" s="192"/>
    </row>
    <row r="12" spans="1:11" ht="24.6" customHeight="1" x14ac:dyDescent="0.2">
      <c r="A12" s="43"/>
      <c r="B12" s="38" t="s">
        <v>1897</v>
      </c>
      <c r="C12" s="46">
        <v>6000</v>
      </c>
      <c r="D12" s="46">
        <v>3000</v>
      </c>
      <c r="E12" s="46">
        <v>1600</v>
      </c>
      <c r="F12" s="80">
        <v>1</v>
      </c>
      <c r="G12" s="80">
        <v>1</v>
      </c>
      <c r="H12" s="46"/>
      <c r="I12" s="46"/>
      <c r="J12" s="187"/>
      <c r="K12" s="191">
        <v>9000</v>
      </c>
    </row>
    <row r="13" spans="1:11" ht="24.6" customHeight="1" x14ac:dyDescent="0.2">
      <c r="A13" s="43"/>
      <c r="B13" s="38" t="s">
        <v>1898</v>
      </c>
      <c r="C13" s="47">
        <v>5000</v>
      </c>
      <c r="D13" s="46">
        <v>2500</v>
      </c>
      <c r="E13" s="46">
        <v>1500</v>
      </c>
      <c r="F13" s="80">
        <v>1</v>
      </c>
      <c r="G13" s="80">
        <v>1</v>
      </c>
      <c r="H13" s="46"/>
      <c r="I13" s="46"/>
      <c r="J13" s="187"/>
      <c r="K13" s="191"/>
    </row>
    <row r="14" spans="1:11" ht="24.6" customHeight="1" x14ac:dyDescent="0.2">
      <c r="A14" s="43"/>
      <c r="B14" s="38" t="s">
        <v>1899</v>
      </c>
      <c r="C14" s="47">
        <v>15000</v>
      </c>
      <c r="D14" s="46">
        <v>7600</v>
      </c>
      <c r="E14" s="46">
        <v>3800</v>
      </c>
      <c r="F14" s="80">
        <v>1</v>
      </c>
      <c r="G14" s="80">
        <v>1</v>
      </c>
      <c r="H14" s="46"/>
      <c r="I14" s="46"/>
      <c r="J14" s="187"/>
      <c r="K14" s="191">
        <v>29000</v>
      </c>
    </row>
    <row r="15" spans="1:11" ht="24.6" customHeight="1" x14ac:dyDescent="0.2">
      <c r="A15" s="43"/>
      <c r="B15" s="38" t="s">
        <v>1900</v>
      </c>
      <c r="C15" s="47">
        <v>14000</v>
      </c>
      <c r="D15" s="46">
        <v>6500</v>
      </c>
      <c r="E15" s="46">
        <v>3500</v>
      </c>
      <c r="F15" s="80">
        <v>1</v>
      </c>
      <c r="G15" s="80">
        <v>1</v>
      </c>
      <c r="H15" s="46"/>
      <c r="I15" s="46"/>
      <c r="J15" s="187"/>
      <c r="K15" s="191">
        <v>25000</v>
      </c>
    </row>
    <row r="16" spans="1:11" ht="24.6" customHeight="1" x14ac:dyDescent="0.2">
      <c r="A16" s="43"/>
      <c r="B16" s="38" t="s">
        <v>1901</v>
      </c>
      <c r="C16" s="47">
        <v>12000</v>
      </c>
      <c r="D16" s="46">
        <v>6200</v>
      </c>
      <c r="E16" s="46">
        <v>3200</v>
      </c>
      <c r="F16" s="80">
        <v>1</v>
      </c>
      <c r="G16" s="80">
        <v>1</v>
      </c>
      <c r="H16" s="46"/>
      <c r="I16" s="46"/>
      <c r="J16" s="187"/>
      <c r="K16" s="191">
        <v>20000</v>
      </c>
    </row>
    <row r="17" spans="1:11" ht="24.6" customHeight="1" x14ac:dyDescent="0.2">
      <c r="A17" s="43"/>
      <c r="B17" s="38" t="s">
        <v>1902</v>
      </c>
      <c r="C17" s="46">
        <v>12000</v>
      </c>
      <c r="D17" s="46">
        <v>6000</v>
      </c>
      <c r="E17" s="46">
        <v>3000</v>
      </c>
      <c r="F17" s="80">
        <v>1</v>
      </c>
      <c r="G17" s="80">
        <v>1</v>
      </c>
      <c r="H17" s="46"/>
      <c r="I17" s="46"/>
      <c r="J17" s="187"/>
      <c r="K17" s="191">
        <v>12000</v>
      </c>
    </row>
    <row r="18" spans="1:11" ht="24.6" customHeight="1" x14ac:dyDescent="0.2">
      <c r="A18" s="43"/>
      <c r="B18" s="38" t="s">
        <v>1903</v>
      </c>
      <c r="C18" s="46">
        <v>14000</v>
      </c>
      <c r="D18" s="46">
        <v>7100</v>
      </c>
      <c r="E18" s="46">
        <v>3600</v>
      </c>
      <c r="F18" s="80">
        <v>1</v>
      </c>
      <c r="G18" s="80">
        <v>1</v>
      </c>
      <c r="H18" s="46"/>
      <c r="I18" s="46"/>
      <c r="J18" s="187"/>
      <c r="K18" s="191">
        <v>25000</v>
      </c>
    </row>
    <row r="19" spans="1:11" ht="24.6" customHeight="1" x14ac:dyDescent="0.2">
      <c r="A19" s="43"/>
      <c r="B19" s="38" t="s">
        <v>1904</v>
      </c>
      <c r="C19" s="46">
        <v>12000</v>
      </c>
      <c r="D19" s="46">
        <v>6000</v>
      </c>
      <c r="E19" s="46">
        <v>3000</v>
      </c>
      <c r="F19" s="80">
        <v>1</v>
      </c>
      <c r="G19" s="80">
        <v>1</v>
      </c>
      <c r="H19" s="46"/>
      <c r="I19" s="46"/>
      <c r="J19" s="187"/>
      <c r="K19" s="191">
        <v>12000</v>
      </c>
    </row>
    <row r="20" spans="1:11" ht="24.6" customHeight="1" x14ac:dyDescent="0.2">
      <c r="A20" s="43">
        <v>5</v>
      </c>
      <c r="B20" s="44" t="s">
        <v>1905</v>
      </c>
      <c r="C20" s="45"/>
      <c r="D20" s="45"/>
      <c r="E20" s="45"/>
      <c r="F20" s="45"/>
      <c r="G20" s="45"/>
      <c r="H20" s="45"/>
      <c r="I20" s="45"/>
      <c r="J20" s="188"/>
      <c r="K20" s="192"/>
    </row>
    <row r="21" spans="1:11" ht="24.6" customHeight="1" x14ac:dyDescent="0.2">
      <c r="A21" s="43"/>
      <c r="B21" s="38" t="s">
        <v>1906</v>
      </c>
      <c r="C21" s="47">
        <v>7000</v>
      </c>
      <c r="D21" s="46">
        <v>3500</v>
      </c>
      <c r="E21" s="46">
        <v>1900</v>
      </c>
      <c r="F21" s="80">
        <v>1</v>
      </c>
      <c r="G21" s="80">
        <v>1</v>
      </c>
      <c r="H21" s="46"/>
      <c r="I21" s="46"/>
      <c r="J21" s="187"/>
      <c r="K21" s="191">
        <v>16000</v>
      </c>
    </row>
    <row r="22" spans="1:11" ht="24.6" customHeight="1" x14ac:dyDescent="0.2">
      <c r="A22" s="43"/>
      <c r="B22" s="38" t="s">
        <v>1907</v>
      </c>
      <c r="C22" s="46">
        <v>5000</v>
      </c>
      <c r="D22" s="46">
        <v>2500</v>
      </c>
      <c r="E22" s="46">
        <v>1300</v>
      </c>
      <c r="F22" s="80">
        <v>1</v>
      </c>
      <c r="G22" s="80">
        <v>1</v>
      </c>
      <c r="H22" s="46"/>
      <c r="I22" s="46"/>
      <c r="J22" s="187"/>
      <c r="K22" s="191"/>
    </row>
    <row r="23" spans="1:11" ht="44.45" customHeight="1" x14ac:dyDescent="0.2">
      <c r="A23" s="43"/>
      <c r="B23" s="38" t="s">
        <v>1908</v>
      </c>
      <c r="C23" s="47">
        <v>4000</v>
      </c>
      <c r="D23" s="46">
        <v>2000</v>
      </c>
      <c r="E23" s="46">
        <v>1500</v>
      </c>
      <c r="F23" s="80">
        <v>1</v>
      </c>
      <c r="G23" s="80">
        <v>1</v>
      </c>
      <c r="H23" s="46"/>
      <c r="I23" s="46"/>
      <c r="J23" s="187"/>
      <c r="K23" s="191">
        <v>11000</v>
      </c>
    </row>
    <row r="24" spans="1:11" ht="24.6" customHeight="1" x14ac:dyDescent="0.2">
      <c r="A24" s="43"/>
      <c r="B24" s="38" t="s">
        <v>1909</v>
      </c>
      <c r="C24" s="46">
        <v>8000</v>
      </c>
      <c r="D24" s="46">
        <v>4000</v>
      </c>
      <c r="E24" s="46">
        <v>2000</v>
      </c>
      <c r="F24" s="80">
        <v>1</v>
      </c>
      <c r="G24" s="80">
        <v>1</v>
      </c>
      <c r="H24" s="46"/>
      <c r="I24" s="46"/>
      <c r="J24" s="187"/>
      <c r="K24" s="191">
        <v>30000</v>
      </c>
    </row>
    <row r="25" spans="1:11" ht="24.6" customHeight="1" x14ac:dyDescent="0.2">
      <c r="A25" s="43"/>
      <c r="B25" s="38" t="s">
        <v>1910</v>
      </c>
      <c r="C25" s="47">
        <v>7000</v>
      </c>
      <c r="D25" s="46">
        <v>3500</v>
      </c>
      <c r="E25" s="46">
        <v>1750</v>
      </c>
      <c r="F25" s="80">
        <v>1</v>
      </c>
      <c r="G25" s="80">
        <v>1</v>
      </c>
      <c r="H25" s="46"/>
      <c r="I25" s="46"/>
      <c r="J25" s="187"/>
      <c r="K25" s="191">
        <v>13000</v>
      </c>
    </row>
    <row r="26" spans="1:11" ht="24.6" customHeight="1" x14ac:dyDescent="0.2">
      <c r="A26" s="43"/>
      <c r="B26" s="38" t="s">
        <v>1911</v>
      </c>
      <c r="C26" s="47">
        <v>6000</v>
      </c>
      <c r="D26" s="46">
        <v>3000</v>
      </c>
      <c r="E26" s="46">
        <v>1500</v>
      </c>
      <c r="F26" s="80">
        <v>1</v>
      </c>
      <c r="G26" s="80">
        <v>1</v>
      </c>
      <c r="H26" s="46"/>
      <c r="I26" s="46"/>
      <c r="J26" s="187"/>
      <c r="K26" s="191">
        <v>13000</v>
      </c>
    </row>
    <row r="27" spans="1:11" ht="36.6" customHeight="1" x14ac:dyDescent="0.2">
      <c r="A27" s="43"/>
      <c r="B27" s="38" t="s">
        <v>1912</v>
      </c>
      <c r="C27" s="48">
        <v>5000</v>
      </c>
      <c r="D27" s="49">
        <v>2500</v>
      </c>
      <c r="E27" s="49">
        <v>1500</v>
      </c>
      <c r="F27" s="80">
        <v>1</v>
      </c>
      <c r="G27" s="80">
        <v>1</v>
      </c>
      <c r="H27" s="49"/>
      <c r="I27" s="49"/>
      <c r="J27" s="189"/>
      <c r="K27" s="193"/>
    </row>
    <row r="28" spans="1:11" ht="36.6" customHeight="1" x14ac:dyDescent="0.2">
      <c r="A28" s="43"/>
      <c r="B28" s="38" t="s">
        <v>1913</v>
      </c>
      <c r="C28" s="47">
        <v>5000</v>
      </c>
      <c r="D28" s="46">
        <v>2500</v>
      </c>
      <c r="E28" s="46">
        <v>1500</v>
      </c>
      <c r="F28" s="80">
        <v>1</v>
      </c>
      <c r="G28" s="80">
        <v>1</v>
      </c>
      <c r="H28" s="46"/>
      <c r="I28" s="46"/>
      <c r="J28" s="187"/>
      <c r="K28" s="191"/>
    </row>
    <row r="29" spans="1:11" ht="24.6" customHeight="1" x14ac:dyDescent="0.2">
      <c r="A29" s="43"/>
      <c r="B29" s="38" t="s">
        <v>1914</v>
      </c>
      <c r="C29" s="47">
        <v>5000</v>
      </c>
      <c r="D29" s="46">
        <v>2500</v>
      </c>
      <c r="E29" s="46">
        <v>1500</v>
      </c>
      <c r="F29" s="80">
        <v>1</v>
      </c>
      <c r="G29" s="80">
        <v>1</v>
      </c>
      <c r="H29" s="46"/>
      <c r="I29" s="46"/>
      <c r="J29" s="187"/>
      <c r="K29" s="191"/>
    </row>
    <row r="30" spans="1:11" ht="24.6" customHeight="1" x14ac:dyDescent="0.2">
      <c r="A30" s="43"/>
      <c r="B30" s="38" t="s">
        <v>1915</v>
      </c>
      <c r="C30" s="46">
        <v>6000</v>
      </c>
      <c r="D30" s="46">
        <v>3000</v>
      </c>
      <c r="E30" s="46">
        <v>1600</v>
      </c>
      <c r="F30" s="80">
        <v>1</v>
      </c>
      <c r="G30" s="80">
        <v>1</v>
      </c>
      <c r="H30" s="46"/>
      <c r="I30" s="46"/>
      <c r="J30" s="187">
        <v>13000</v>
      </c>
      <c r="K30" s="191">
        <v>13000</v>
      </c>
    </row>
    <row r="31" spans="1:11" ht="24.6" customHeight="1" x14ac:dyDescent="0.2">
      <c r="A31" s="43"/>
      <c r="B31" s="38" t="s">
        <v>1916</v>
      </c>
      <c r="C31" s="46">
        <v>5000</v>
      </c>
      <c r="D31" s="46">
        <v>2500</v>
      </c>
      <c r="E31" s="46">
        <v>1500</v>
      </c>
      <c r="F31" s="80">
        <v>1</v>
      </c>
      <c r="G31" s="80">
        <v>1</v>
      </c>
      <c r="H31" s="46"/>
      <c r="I31" s="46"/>
      <c r="J31" s="190"/>
      <c r="K31" s="46"/>
    </row>
    <row r="32" spans="1:11" ht="37.9" customHeight="1" x14ac:dyDescent="0.2">
      <c r="A32" s="43"/>
      <c r="B32" s="38" t="s">
        <v>1917</v>
      </c>
      <c r="C32" s="46">
        <v>5000</v>
      </c>
      <c r="D32" s="46">
        <v>2500</v>
      </c>
      <c r="E32" s="46">
        <v>1500</v>
      </c>
      <c r="F32" s="80">
        <v>1</v>
      </c>
      <c r="G32" s="80">
        <v>1</v>
      </c>
      <c r="H32" s="46"/>
      <c r="I32" s="46"/>
      <c r="J32" s="190"/>
      <c r="K32" s="46"/>
    </row>
    <row r="33" spans="1:11" ht="24.6" customHeight="1" x14ac:dyDescent="0.2">
      <c r="A33" s="43"/>
      <c r="B33" s="38" t="s">
        <v>1918</v>
      </c>
      <c r="C33" s="46">
        <v>5000</v>
      </c>
      <c r="D33" s="46">
        <v>2500</v>
      </c>
      <c r="E33" s="46">
        <v>1500</v>
      </c>
      <c r="F33" s="80">
        <v>1</v>
      </c>
      <c r="G33" s="80">
        <v>1</v>
      </c>
      <c r="H33" s="46"/>
      <c r="I33" s="46"/>
      <c r="J33" s="190"/>
      <c r="K33" s="46"/>
    </row>
    <row r="34" spans="1:11" ht="24.6" customHeight="1" x14ac:dyDescent="0.2">
      <c r="A34" s="43">
        <v>6</v>
      </c>
      <c r="B34" s="44" t="s">
        <v>1919</v>
      </c>
      <c r="C34" s="45"/>
      <c r="D34" s="45"/>
      <c r="E34" s="45"/>
      <c r="F34" s="45"/>
      <c r="G34" s="45"/>
      <c r="H34" s="45"/>
      <c r="I34" s="45"/>
      <c r="J34" s="186"/>
      <c r="K34" s="45"/>
    </row>
    <row r="35" spans="1:11" ht="24.6" customHeight="1" x14ac:dyDescent="0.2">
      <c r="A35" s="45"/>
      <c r="B35" s="38" t="s">
        <v>2</v>
      </c>
      <c r="C35" s="46">
        <v>6000</v>
      </c>
      <c r="D35" s="45"/>
      <c r="E35" s="45"/>
      <c r="F35" s="80">
        <v>1</v>
      </c>
      <c r="G35" s="80">
        <v>1</v>
      </c>
      <c r="H35" s="45"/>
      <c r="I35" s="45"/>
      <c r="J35" s="186"/>
      <c r="K35" s="45"/>
    </row>
    <row r="36" spans="1:11" ht="24.6" customHeight="1" x14ac:dyDescent="0.2">
      <c r="A36" s="45"/>
      <c r="B36" s="38" t="s">
        <v>1920</v>
      </c>
      <c r="C36" s="46">
        <v>5000</v>
      </c>
      <c r="D36" s="45"/>
      <c r="E36" s="45"/>
      <c r="F36" s="80">
        <v>1</v>
      </c>
      <c r="G36" s="80">
        <v>1</v>
      </c>
      <c r="H36" s="45"/>
      <c r="I36" s="45"/>
      <c r="J36" s="186"/>
      <c r="K36" s="45"/>
    </row>
    <row r="37" spans="1:11" ht="24.6" customHeight="1" x14ac:dyDescent="0.2">
      <c r="A37" s="43">
        <v>7</v>
      </c>
      <c r="B37" s="44" t="s">
        <v>1921</v>
      </c>
      <c r="C37" s="45"/>
      <c r="D37" s="45"/>
      <c r="E37" s="45"/>
      <c r="F37" s="45"/>
      <c r="G37" s="45"/>
      <c r="H37" s="45"/>
      <c r="I37" s="45"/>
      <c r="J37" s="186"/>
      <c r="K37" s="45"/>
    </row>
    <row r="38" spans="1:11" ht="24.6" customHeight="1" x14ac:dyDescent="0.2">
      <c r="A38" s="43"/>
      <c r="B38" s="38" t="s">
        <v>1922</v>
      </c>
      <c r="C38" s="46">
        <v>10000</v>
      </c>
      <c r="D38" s="45"/>
      <c r="E38" s="45"/>
      <c r="F38" s="80">
        <v>1</v>
      </c>
      <c r="G38" s="80">
        <v>1</v>
      </c>
      <c r="H38" s="45"/>
      <c r="I38" s="45"/>
      <c r="J38" s="186"/>
      <c r="K38" s="45"/>
    </row>
    <row r="39" spans="1:11" ht="24.6" customHeight="1" x14ac:dyDescent="0.2">
      <c r="A39" s="43"/>
      <c r="B39" s="38" t="s">
        <v>148</v>
      </c>
      <c r="C39" s="46">
        <v>8000</v>
      </c>
      <c r="D39" s="45"/>
      <c r="E39" s="45"/>
      <c r="F39" s="80">
        <v>1</v>
      </c>
      <c r="G39" s="80">
        <v>1</v>
      </c>
      <c r="H39" s="45"/>
      <c r="I39" s="45"/>
      <c r="J39" s="186"/>
      <c r="K39" s="45"/>
    </row>
    <row r="40" spans="1:11" ht="24.6" customHeight="1" x14ac:dyDescent="0.2">
      <c r="A40" s="43">
        <v>8</v>
      </c>
      <c r="B40" s="44" t="s">
        <v>1923</v>
      </c>
      <c r="C40" s="45"/>
      <c r="D40" s="45"/>
      <c r="E40" s="45"/>
      <c r="F40" s="45"/>
      <c r="G40" s="45"/>
      <c r="H40" s="45"/>
      <c r="I40" s="45"/>
      <c r="J40" s="186"/>
      <c r="K40" s="45"/>
    </row>
    <row r="41" spans="1:11" ht="24.6" customHeight="1" x14ac:dyDescent="0.2">
      <c r="A41" s="43"/>
      <c r="B41" s="38" t="s">
        <v>1924</v>
      </c>
      <c r="C41" s="46">
        <v>12500</v>
      </c>
      <c r="D41" s="45"/>
      <c r="E41" s="45"/>
      <c r="F41" s="80">
        <v>1</v>
      </c>
      <c r="G41" s="80">
        <v>1</v>
      </c>
      <c r="H41" s="45"/>
      <c r="I41" s="45"/>
      <c r="J41" s="186"/>
      <c r="K41" s="45"/>
    </row>
    <row r="42" spans="1:11" ht="24.6" customHeight="1" x14ac:dyDescent="0.2">
      <c r="A42" s="43"/>
      <c r="B42" s="38" t="s">
        <v>1925</v>
      </c>
      <c r="C42" s="46">
        <v>9000</v>
      </c>
      <c r="D42" s="45"/>
      <c r="E42" s="45"/>
      <c r="F42" s="80">
        <v>1</v>
      </c>
      <c r="G42" s="80">
        <v>1</v>
      </c>
      <c r="H42" s="45"/>
      <c r="I42" s="45"/>
      <c r="J42" s="186"/>
      <c r="K42" s="45"/>
    </row>
    <row r="43" spans="1:11" ht="24.6" customHeight="1" x14ac:dyDescent="0.2">
      <c r="A43" s="43"/>
      <c r="B43" s="38" t="s">
        <v>1926</v>
      </c>
      <c r="C43" s="46">
        <v>7200</v>
      </c>
      <c r="D43" s="45"/>
      <c r="E43" s="45"/>
      <c r="F43" s="80">
        <v>1</v>
      </c>
      <c r="G43" s="80">
        <v>1</v>
      </c>
      <c r="H43" s="45"/>
      <c r="I43" s="45"/>
      <c r="J43" s="186"/>
      <c r="K43" s="45"/>
    </row>
    <row r="44" spans="1:11" ht="24.6" customHeight="1" x14ac:dyDescent="0.2">
      <c r="A44" s="43"/>
      <c r="B44" s="38" t="s">
        <v>1927</v>
      </c>
      <c r="C44" s="46">
        <v>10000</v>
      </c>
      <c r="D44" s="45"/>
      <c r="E44" s="45"/>
      <c r="F44" s="80">
        <v>1</v>
      </c>
      <c r="G44" s="80">
        <v>1</v>
      </c>
      <c r="H44" s="45"/>
      <c r="I44" s="45"/>
      <c r="J44" s="186"/>
      <c r="K44" s="45"/>
    </row>
    <row r="45" spans="1:11" ht="24.6" customHeight="1" x14ac:dyDescent="0.2">
      <c r="A45" s="50">
        <v>9</v>
      </c>
      <c r="B45" s="44" t="s">
        <v>1928</v>
      </c>
      <c r="C45" s="45"/>
      <c r="D45" s="45"/>
      <c r="E45" s="45"/>
      <c r="F45" s="45"/>
      <c r="G45" s="45"/>
      <c r="H45" s="45"/>
      <c r="I45" s="45"/>
      <c r="J45" s="186"/>
      <c r="K45" s="45"/>
    </row>
    <row r="46" spans="1:11" ht="24.6" customHeight="1" x14ac:dyDescent="0.2">
      <c r="A46" s="50"/>
      <c r="B46" s="38" t="s">
        <v>1929</v>
      </c>
      <c r="C46" s="46">
        <v>8000</v>
      </c>
      <c r="D46" s="45"/>
      <c r="E46" s="45"/>
      <c r="F46" s="80">
        <v>1</v>
      </c>
      <c r="G46" s="80">
        <v>1</v>
      </c>
      <c r="H46" s="45"/>
      <c r="I46" s="45"/>
      <c r="J46" s="186"/>
      <c r="K46" s="45"/>
    </row>
    <row r="47" spans="1:11" ht="24.6" customHeight="1" x14ac:dyDescent="0.2">
      <c r="A47" s="50"/>
      <c r="B47" s="38" t="s">
        <v>148</v>
      </c>
      <c r="C47" s="46">
        <v>7000</v>
      </c>
      <c r="D47" s="45"/>
      <c r="E47" s="45"/>
      <c r="F47" s="80">
        <v>1</v>
      </c>
      <c r="G47" s="80">
        <v>1</v>
      </c>
      <c r="H47" s="45"/>
      <c r="I47" s="45"/>
      <c r="J47" s="186"/>
      <c r="K47" s="45"/>
    </row>
    <row r="48" spans="1:11" ht="24.6" customHeight="1" x14ac:dyDescent="0.2">
      <c r="A48" s="43">
        <v>10</v>
      </c>
      <c r="B48" s="44" t="s">
        <v>77</v>
      </c>
      <c r="C48" s="45"/>
      <c r="D48" s="45"/>
      <c r="E48" s="45"/>
      <c r="F48" s="45"/>
      <c r="G48" s="45"/>
      <c r="H48" s="45"/>
      <c r="I48" s="45"/>
      <c r="J48" s="186"/>
      <c r="K48" s="45"/>
    </row>
    <row r="49" spans="1:11" ht="24.6" customHeight="1" x14ac:dyDescent="0.2">
      <c r="A49" s="51"/>
      <c r="B49" s="38" t="s">
        <v>78</v>
      </c>
      <c r="C49" s="46">
        <v>3000</v>
      </c>
      <c r="D49" s="45"/>
      <c r="E49" s="45"/>
      <c r="F49" s="80">
        <v>1</v>
      </c>
      <c r="G49" s="80">
        <v>1</v>
      </c>
      <c r="H49" s="45"/>
      <c r="I49" s="45"/>
      <c r="J49" s="186"/>
      <c r="K49" s="45"/>
    </row>
    <row r="50" spans="1:11" ht="24.6" customHeight="1" x14ac:dyDescent="0.2">
      <c r="A50" s="51"/>
      <c r="B50" s="38" t="s">
        <v>539</v>
      </c>
      <c r="C50" s="46">
        <v>2500</v>
      </c>
      <c r="D50" s="45"/>
      <c r="E50" s="45"/>
      <c r="F50" s="80">
        <v>1</v>
      </c>
      <c r="G50" s="80">
        <v>1</v>
      </c>
      <c r="H50" s="45"/>
      <c r="I50" s="45"/>
      <c r="J50" s="186"/>
      <c r="K50" s="45"/>
    </row>
    <row r="51" spans="1:11" ht="24.6" customHeight="1" x14ac:dyDescent="0.2">
      <c r="A51" s="51"/>
      <c r="B51" s="38" t="s">
        <v>80</v>
      </c>
      <c r="C51" s="46">
        <v>1500</v>
      </c>
      <c r="D51" s="45"/>
      <c r="E51" s="45"/>
      <c r="F51" s="80">
        <v>1</v>
      </c>
      <c r="G51" s="80">
        <v>1</v>
      </c>
      <c r="H51" s="45"/>
      <c r="I51" s="45"/>
      <c r="J51" s="186"/>
      <c r="K51" s="45"/>
    </row>
  </sheetData>
  <autoFilter ref="A3:K3" xr:uid="{00000000-0009-0000-0000-000006000000}"/>
  <mergeCells count="10">
    <mergeCell ref="K2:K3"/>
    <mergeCell ref="G2:G3"/>
    <mergeCell ref="H2:H3"/>
    <mergeCell ref="I2:I3"/>
    <mergeCell ref="J2:J3"/>
    <mergeCell ref="A1:E1"/>
    <mergeCell ref="A2:A3"/>
    <mergeCell ref="B2:B3"/>
    <mergeCell ref="C2:E2"/>
    <mergeCell ref="F2:F3"/>
  </mergeCells>
  <pageMargins left="0.70866141732283472" right="0.35433070866141736" top="0.55118110236220474" bottom="0.55118110236220474" header="0.31496062992125984" footer="0.31496062992125984"/>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66"/>
  <sheetViews>
    <sheetView tabSelected="1" view="pageBreakPreview" topLeftCell="A43" zoomScale="70" zoomScaleNormal="100" zoomScaleSheetLayoutView="70" workbookViewId="0">
      <selection activeCell="T10" sqref="T10"/>
    </sheetView>
  </sheetViews>
  <sheetFormatPr defaultColWidth="8.875" defaultRowHeight="14.25" x14ac:dyDescent="0.2"/>
  <cols>
    <col min="1" max="1" width="6.75" style="28" customWidth="1"/>
    <col min="2" max="2" width="52.75" style="28" customWidth="1"/>
    <col min="3" max="5" width="0" style="28" hidden="1" customWidth="1"/>
    <col min="6" max="6" width="17.125" style="28" hidden="1" customWidth="1"/>
    <col min="7" max="7" width="16.5" style="28" customWidth="1"/>
    <col min="8" max="8" width="14.125" style="28" hidden="1" customWidth="1"/>
    <col min="9" max="10" width="12.375" style="28" hidden="1" customWidth="1"/>
    <col min="11" max="11" width="12.25" style="28" hidden="1" customWidth="1"/>
    <col min="12" max="16384" width="8.875" style="28"/>
  </cols>
  <sheetData>
    <row r="1" spans="1:11" ht="33" customHeight="1" x14ac:dyDescent="0.2">
      <c r="A1" s="369" t="s">
        <v>1930</v>
      </c>
      <c r="B1" s="370"/>
      <c r="C1" s="370"/>
      <c r="D1" s="370"/>
      <c r="E1" s="371"/>
      <c r="F1" s="73"/>
      <c r="G1" s="73"/>
      <c r="H1" s="73"/>
      <c r="I1" s="73"/>
      <c r="J1" s="63"/>
      <c r="K1" s="127"/>
    </row>
    <row r="2" spans="1:11" ht="29.45" customHeight="1" x14ac:dyDescent="0.2">
      <c r="A2" s="349" t="s">
        <v>0</v>
      </c>
      <c r="B2" s="350" t="s">
        <v>1</v>
      </c>
      <c r="C2" s="349" t="s">
        <v>2846</v>
      </c>
      <c r="D2" s="349"/>
      <c r="E2" s="349"/>
      <c r="F2" s="349" t="s">
        <v>2839</v>
      </c>
      <c r="G2" s="349" t="s">
        <v>2843</v>
      </c>
      <c r="H2" s="349" t="s">
        <v>2851</v>
      </c>
      <c r="I2" s="349" t="s">
        <v>2840</v>
      </c>
      <c r="J2" s="350" t="s">
        <v>2841</v>
      </c>
      <c r="K2" s="349" t="s">
        <v>2850</v>
      </c>
    </row>
    <row r="3" spans="1:11" ht="29.45" customHeight="1" x14ac:dyDescent="0.2">
      <c r="A3" s="349"/>
      <c r="B3" s="350"/>
      <c r="C3" s="162" t="s">
        <v>3</v>
      </c>
      <c r="D3" s="162" t="s">
        <v>4</v>
      </c>
      <c r="E3" s="162" t="s">
        <v>5</v>
      </c>
      <c r="F3" s="349"/>
      <c r="G3" s="349"/>
      <c r="H3" s="349"/>
      <c r="I3" s="349"/>
      <c r="J3" s="350"/>
      <c r="K3" s="349"/>
    </row>
    <row r="4" spans="1:11" ht="26.45" customHeight="1" x14ac:dyDescent="0.2">
      <c r="A4" s="162">
        <v>1</v>
      </c>
      <c r="B4" s="31" t="s">
        <v>1931</v>
      </c>
      <c r="C4" s="36"/>
      <c r="D4" s="36"/>
      <c r="E4" s="36"/>
      <c r="F4" s="36"/>
      <c r="G4" s="36"/>
      <c r="H4" s="36"/>
      <c r="I4" s="36"/>
      <c r="J4" s="36"/>
      <c r="K4" s="36"/>
    </row>
    <row r="5" spans="1:11" ht="26.45" customHeight="1" x14ac:dyDescent="0.2">
      <c r="A5" s="162"/>
      <c r="B5" s="34" t="s">
        <v>1932</v>
      </c>
      <c r="C5" s="35">
        <v>17000</v>
      </c>
      <c r="D5" s="35">
        <v>8500</v>
      </c>
      <c r="E5" s="35">
        <v>4300</v>
      </c>
      <c r="F5" s="75">
        <v>1</v>
      </c>
      <c r="G5" s="75">
        <v>1</v>
      </c>
      <c r="H5" s="35"/>
      <c r="I5" s="35"/>
      <c r="J5" s="35"/>
      <c r="K5" s="35"/>
    </row>
    <row r="6" spans="1:11" ht="26.45" customHeight="1" x14ac:dyDescent="0.2">
      <c r="A6" s="162"/>
      <c r="B6" s="34" t="s">
        <v>1933</v>
      </c>
      <c r="C6" s="35">
        <v>18000</v>
      </c>
      <c r="D6" s="35">
        <v>9100</v>
      </c>
      <c r="E6" s="35">
        <v>4600</v>
      </c>
      <c r="F6" s="75">
        <v>1</v>
      </c>
      <c r="G6" s="75">
        <v>1</v>
      </c>
      <c r="H6" s="35"/>
      <c r="I6" s="35"/>
      <c r="J6" s="35"/>
      <c r="K6" s="35"/>
    </row>
    <row r="7" spans="1:11" ht="26.45" customHeight="1" x14ac:dyDescent="0.2">
      <c r="A7" s="162"/>
      <c r="B7" s="34" t="s">
        <v>1934</v>
      </c>
      <c r="C7" s="35">
        <v>20000</v>
      </c>
      <c r="D7" s="35">
        <v>10000</v>
      </c>
      <c r="E7" s="35">
        <v>5000</v>
      </c>
      <c r="F7" s="75">
        <v>1</v>
      </c>
      <c r="G7" s="75">
        <v>1</v>
      </c>
      <c r="H7" s="35"/>
      <c r="I7" s="35"/>
      <c r="J7" s="35"/>
      <c r="K7" s="35"/>
    </row>
    <row r="8" spans="1:11" ht="26.45" customHeight="1" x14ac:dyDescent="0.2">
      <c r="A8" s="162"/>
      <c r="B8" s="34" t="s">
        <v>1935</v>
      </c>
      <c r="C8" s="35">
        <v>16000</v>
      </c>
      <c r="D8" s="35">
        <v>8000</v>
      </c>
      <c r="E8" s="35">
        <v>4000</v>
      </c>
      <c r="F8" s="75">
        <v>1</v>
      </c>
      <c r="G8" s="75">
        <v>1</v>
      </c>
      <c r="H8" s="35"/>
      <c r="I8" s="35"/>
      <c r="J8" s="35"/>
      <c r="K8" s="35"/>
    </row>
    <row r="9" spans="1:11" ht="41.45" customHeight="1" x14ac:dyDescent="0.2">
      <c r="A9" s="162"/>
      <c r="B9" s="34" t="s">
        <v>1936</v>
      </c>
      <c r="C9" s="35">
        <v>17000</v>
      </c>
      <c r="D9" s="35">
        <v>8500</v>
      </c>
      <c r="E9" s="35">
        <v>4300</v>
      </c>
      <c r="F9" s="75">
        <v>1</v>
      </c>
      <c r="G9" s="75">
        <v>1</v>
      </c>
      <c r="H9" s="35"/>
      <c r="I9" s="35"/>
      <c r="J9" s="35"/>
      <c r="K9" s="35"/>
    </row>
    <row r="10" spans="1:11" ht="26.45" customHeight="1" x14ac:dyDescent="0.2">
      <c r="A10" s="162"/>
      <c r="B10" s="34" t="s">
        <v>1937</v>
      </c>
      <c r="C10" s="35">
        <v>16000</v>
      </c>
      <c r="D10" s="35">
        <v>8000</v>
      </c>
      <c r="E10" s="35">
        <v>4000</v>
      </c>
      <c r="F10" s="75">
        <v>1</v>
      </c>
      <c r="G10" s="75">
        <v>1</v>
      </c>
      <c r="H10" s="35"/>
      <c r="I10" s="35"/>
      <c r="J10" s="35"/>
      <c r="K10" s="35"/>
    </row>
    <row r="11" spans="1:11" ht="26.45" customHeight="1" x14ac:dyDescent="0.2">
      <c r="A11" s="162">
        <v>2</v>
      </c>
      <c r="B11" s="31" t="s">
        <v>1938</v>
      </c>
      <c r="C11" s="36"/>
      <c r="D11" s="36"/>
      <c r="E11" s="36"/>
      <c r="F11" s="36"/>
      <c r="G11" s="36"/>
      <c r="H11" s="36"/>
      <c r="I11" s="36"/>
      <c r="J11" s="36"/>
      <c r="K11" s="36"/>
    </row>
    <row r="12" spans="1:11" ht="26.45" customHeight="1" x14ac:dyDescent="0.2">
      <c r="A12" s="162"/>
      <c r="B12" s="34" t="s">
        <v>1939</v>
      </c>
      <c r="C12" s="35">
        <v>6000</v>
      </c>
      <c r="D12" s="35">
        <v>3000</v>
      </c>
      <c r="E12" s="35">
        <v>1500</v>
      </c>
      <c r="F12" s="75">
        <v>1</v>
      </c>
      <c r="G12" s="75">
        <v>1</v>
      </c>
      <c r="H12" s="35"/>
      <c r="I12" s="35"/>
      <c r="J12" s="35"/>
      <c r="K12" s="35"/>
    </row>
    <row r="13" spans="1:11" ht="26.45" customHeight="1" x14ac:dyDescent="0.2">
      <c r="A13" s="162"/>
      <c r="B13" s="34" t="s">
        <v>1940</v>
      </c>
      <c r="C13" s="35">
        <v>5000</v>
      </c>
      <c r="D13" s="35">
        <v>2600</v>
      </c>
      <c r="E13" s="35">
        <v>1400</v>
      </c>
      <c r="F13" s="75">
        <v>1</v>
      </c>
      <c r="G13" s="75">
        <v>1</v>
      </c>
      <c r="H13" s="35"/>
      <c r="I13" s="35"/>
      <c r="J13" s="35"/>
      <c r="K13" s="35"/>
    </row>
    <row r="14" spans="1:11" ht="26.45" customHeight="1" x14ac:dyDescent="0.2">
      <c r="A14" s="162">
        <v>3</v>
      </c>
      <c r="B14" s="31" t="s">
        <v>1941</v>
      </c>
      <c r="C14" s="36"/>
      <c r="D14" s="36"/>
      <c r="E14" s="36"/>
      <c r="F14" s="36"/>
      <c r="G14" s="36"/>
      <c r="H14" s="36"/>
      <c r="I14" s="36"/>
      <c r="J14" s="36"/>
      <c r="K14" s="36"/>
    </row>
    <row r="15" spans="1:11" ht="26.45" customHeight="1" x14ac:dyDescent="0.2">
      <c r="A15" s="162"/>
      <c r="B15" s="34" t="s">
        <v>1942</v>
      </c>
      <c r="C15" s="35">
        <v>6000</v>
      </c>
      <c r="D15" s="35">
        <v>3000</v>
      </c>
      <c r="E15" s="35">
        <v>1600</v>
      </c>
      <c r="F15" s="75">
        <v>1</v>
      </c>
      <c r="G15" s="75">
        <v>1</v>
      </c>
      <c r="H15" s="35"/>
      <c r="I15" s="35"/>
      <c r="J15" s="35"/>
      <c r="K15" s="35"/>
    </row>
    <row r="16" spans="1:11" ht="41.45" customHeight="1" x14ac:dyDescent="0.2">
      <c r="A16" s="162"/>
      <c r="B16" s="34" t="s">
        <v>1943</v>
      </c>
      <c r="C16" s="35">
        <v>7000</v>
      </c>
      <c r="D16" s="35">
        <v>3600</v>
      </c>
      <c r="E16" s="35">
        <v>1800</v>
      </c>
      <c r="F16" s="75">
        <v>1</v>
      </c>
      <c r="G16" s="75">
        <v>1</v>
      </c>
      <c r="H16" s="35"/>
      <c r="I16" s="35"/>
      <c r="J16" s="35"/>
      <c r="K16" s="35"/>
    </row>
    <row r="17" spans="1:11" ht="41.45" customHeight="1" x14ac:dyDescent="0.2">
      <c r="A17" s="162"/>
      <c r="B17" s="34" t="s">
        <v>1944</v>
      </c>
      <c r="C17" s="35">
        <v>8000</v>
      </c>
      <c r="D17" s="35">
        <v>4100</v>
      </c>
      <c r="E17" s="35">
        <v>2100</v>
      </c>
      <c r="F17" s="75">
        <v>1</v>
      </c>
      <c r="G17" s="75">
        <v>1</v>
      </c>
      <c r="H17" s="35"/>
      <c r="I17" s="35"/>
      <c r="J17" s="35"/>
      <c r="K17" s="35"/>
    </row>
    <row r="18" spans="1:11" ht="26.45" customHeight="1" x14ac:dyDescent="0.2">
      <c r="A18" s="162"/>
      <c r="B18" s="34" t="s">
        <v>1945</v>
      </c>
      <c r="C18" s="35">
        <v>6000</v>
      </c>
      <c r="D18" s="35">
        <v>3000</v>
      </c>
      <c r="E18" s="35">
        <v>1600</v>
      </c>
      <c r="F18" s="75">
        <v>1</v>
      </c>
      <c r="G18" s="75">
        <v>1</v>
      </c>
      <c r="H18" s="35"/>
      <c r="I18" s="35"/>
      <c r="J18" s="35"/>
      <c r="K18" s="35"/>
    </row>
    <row r="19" spans="1:11" ht="43.5" customHeight="1" x14ac:dyDescent="0.2">
      <c r="A19" s="162"/>
      <c r="B19" s="34" t="s">
        <v>1946</v>
      </c>
      <c r="C19" s="35">
        <v>6000</v>
      </c>
      <c r="D19" s="35">
        <v>3000</v>
      </c>
      <c r="E19" s="35">
        <v>1500</v>
      </c>
      <c r="F19" s="75">
        <v>1</v>
      </c>
      <c r="G19" s="75">
        <v>1</v>
      </c>
      <c r="H19" s="35"/>
      <c r="I19" s="35"/>
      <c r="J19" s="35"/>
      <c r="K19" s="35"/>
    </row>
    <row r="20" spans="1:11" ht="26.45" customHeight="1" x14ac:dyDescent="0.2">
      <c r="A20" s="162"/>
      <c r="B20" s="31" t="s">
        <v>1947</v>
      </c>
      <c r="C20" s="36"/>
      <c r="D20" s="36"/>
      <c r="E20" s="36"/>
      <c r="F20" s="36"/>
      <c r="G20" s="36"/>
      <c r="H20" s="36"/>
      <c r="I20" s="36"/>
      <c r="J20" s="36"/>
      <c r="K20" s="36"/>
    </row>
    <row r="21" spans="1:11" ht="26.45" customHeight="1" x14ac:dyDescent="0.2">
      <c r="A21" s="40"/>
      <c r="B21" s="34" t="s">
        <v>1948</v>
      </c>
      <c r="C21" s="35">
        <v>6000</v>
      </c>
      <c r="D21" s="35">
        <v>3000</v>
      </c>
      <c r="E21" s="35">
        <v>1500</v>
      </c>
      <c r="F21" s="75">
        <v>1</v>
      </c>
      <c r="G21" s="75">
        <v>1</v>
      </c>
      <c r="H21" s="35"/>
      <c r="I21" s="35"/>
      <c r="J21" s="35"/>
      <c r="K21" s="35"/>
    </row>
    <row r="22" spans="1:11" ht="26.45" customHeight="1" x14ac:dyDescent="0.2">
      <c r="A22" s="162"/>
      <c r="B22" s="34" t="s">
        <v>1949</v>
      </c>
      <c r="C22" s="35">
        <v>5000</v>
      </c>
      <c r="D22" s="35">
        <v>2500</v>
      </c>
      <c r="E22" s="35">
        <v>1300</v>
      </c>
      <c r="F22" s="75">
        <v>1</v>
      </c>
      <c r="G22" s="75">
        <v>1</v>
      </c>
      <c r="H22" s="35"/>
      <c r="I22" s="35"/>
      <c r="J22" s="35"/>
      <c r="K22" s="35"/>
    </row>
    <row r="23" spans="1:11" ht="26.45" customHeight="1" x14ac:dyDescent="0.2">
      <c r="A23" s="162">
        <v>4</v>
      </c>
      <c r="B23" s="31" t="s">
        <v>1950</v>
      </c>
      <c r="C23" s="36"/>
      <c r="D23" s="36"/>
      <c r="E23" s="36"/>
      <c r="F23" s="36"/>
      <c r="G23" s="36"/>
      <c r="H23" s="36"/>
      <c r="I23" s="36"/>
      <c r="J23" s="36"/>
      <c r="K23" s="36"/>
    </row>
    <row r="24" spans="1:11" ht="26.45" customHeight="1" x14ac:dyDescent="0.2">
      <c r="A24" s="162"/>
      <c r="B24" s="34" t="s">
        <v>1951</v>
      </c>
      <c r="C24" s="35">
        <v>7000</v>
      </c>
      <c r="D24" s="35">
        <v>3600</v>
      </c>
      <c r="E24" s="35">
        <v>1800</v>
      </c>
      <c r="F24" s="75">
        <v>1</v>
      </c>
      <c r="G24" s="75">
        <v>1</v>
      </c>
      <c r="H24" s="35"/>
      <c r="I24" s="35"/>
      <c r="J24" s="35"/>
      <c r="K24" s="35"/>
    </row>
    <row r="25" spans="1:11" ht="26.45" customHeight="1" x14ac:dyDescent="0.2">
      <c r="A25" s="162"/>
      <c r="B25" s="34" t="s">
        <v>1952</v>
      </c>
      <c r="C25" s="35">
        <v>6000</v>
      </c>
      <c r="D25" s="35">
        <v>3100</v>
      </c>
      <c r="E25" s="35">
        <v>1600</v>
      </c>
      <c r="F25" s="75">
        <v>1</v>
      </c>
      <c r="G25" s="75">
        <v>1</v>
      </c>
      <c r="H25" s="35"/>
      <c r="I25" s="35"/>
      <c r="J25" s="35"/>
      <c r="K25" s="35"/>
    </row>
    <row r="26" spans="1:11" ht="26.45" customHeight="1" x14ac:dyDescent="0.2">
      <c r="A26" s="162"/>
      <c r="B26" s="34" t="s">
        <v>1953</v>
      </c>
      <c r="C26" s="35">
        <v>6000</v>
      </c>
      <c r="D26" s="35">
        <v>3000</v>
      </c>
      <c r="E26" s="35">
        <v>1600</v>
      </c>
      <c r="F26" s="75">
        <v>1</v>
      </c>
      <c r="G26" s="75">
        <v>1</v>
      </c>
      <c r="H26" s="35"/>
      <c r="I26" s="35"/>
      <c r="J26" s="35"/>
      <c r="K26" s="35"/>
    </row>
    <row r="27" spans="1:11" ht="26.45" customHeight="1" x14ac:dyDescent="0.2">
      <c r="A27" s="162"/>
      <c r="B27" s="34" t="s">
        <v>1954</v>
      </c>
      <c r="C27" s="35">
        <v>7000</v>
      </c>
      <c r="D27" s="35">
        <v>3600</v>
      </c>
      <c r="E27" s="35">
        <v>1800</v>
      </c>
      <c r="F27" s="75">
        <v>1</v>
      </c>
      <c r="G27" s="75">
        <v>1</v>
      </c>
      <c r="H27" s="35"/>
      <c r="I27" s="35"/>
      <c r="J27" s="35"/>
      <c r="K27" s="35"/>
    </row>
    <row r="28" spans="1:11" ht="26.45" customHeight="1" x14ac:dyDescent="0.2">
      <c r="A28" s="162"/>
      <c r="B28" s="34" t="s">
        <v>1955</v>
      </c>
      <c r="C28" s="35">
        <v>6000</v>
      </c>
      <c r="D28" s="35">
        <v>2500</v>
      </c>
      <c r="E28" s="35">
        <v>1300</v>
      </c>
      <c r="F28" s="75">
        <v>1</v>
      </c>
      <c r="G28" s="75">
        <v>1</v>
      </c>
      <c r="H28" s="35"/>
      <c r="I28" s="35"/>
      <c r="J28" s="35"/>
      <c r="K28" s="35"/>
    </row>
    <row r="29" spans="1:11" ht="26.45" customHeight="1" x14ac:dyDescent="0.2">
      <c r="A29" s="162"/>
      <c r="B29" s="34" t="s">
        <v>1956</v>
      </c>
      <c r="C29" s="35">
        <v>7000</v>
      </c>
      <c r="D29" s="35">
        <v>3600</v>
      </c>
      <c r="E29" s="35">
        <v>1900</v>
      </c>
      <c r="F29" s="75">
        <v>1</v>
      </c>
      <c r="G29" s="75">
        <v>1</v>
      </c>
      <c r="H29" s="35"/>
      <c r="I29" s="35"/>
      <c r="J29" s="35"/>
      <c r="K29" s="35"/>
    </row>
    <row r="30" spans="1:11" ht="26.45" customHeight="1" x14ac:dyDescent="0.2">
      <c r="A30" s="162"/>
      <c r="B30" s="34" t="s">
        <v>1957</v>
      </c>
      <c r="C30" s="35">
        <v>6500</v>
      </c>
      <c r="D30" s="35">
        <v>5400</v>
      </c>
      <c r="E30" s="35">
        <v>2800</v>
      </c>
      <c r="F30" s="75">
        <v>1</v>
      </c>
      <c r="G30" s="75">
        <v>1</v>
      </c>
      <c r="H30" s="35"/>
      <c r="I30" s="35"/>
      <c r="J30" s="35"/>
      <c r="K30" s="35"/>
    </row>
    <row r="31" spans="1:11" ht="26.45" customHeight="1" x14ac:dyDescent="0.2">
      <c r="A31" s="31"/>
      <c r="B31" s="34" t="s">
        <v>1958</v>
      </c>
      <c r="C31" s="35">
        <v>6000</v>
      </c>
      <c r="D31" s="35">
        <v>4500</v>
      </c>
      <c r="E31" s="35">
        <v>2300</v>
      </c>
      <c r="F31" s="75">
        <v>1</v>
      </c>
      <c r="G31" s="75">
        <v>1</v>
      </c>
      <c r="H31" s="35"/>
      <c r="I31" s="35"/>
      <c r="J31" s="35"/>
      <c r="K31" s="35"/>
    </row>
    <row r="32" spans="1:11" ht="26.45" customHeight="1" x14ac:dyDescent="0.2">
      <c r="A32" s="162">
        <v>5</v>
      </c>
      <c r="B32" s="31" t="s">
        <v>1959</v>
      </c>
      <c r="C32" s="36"/>
      <c r="D32" s="36"/>
      <c r="E32" s="36"/>
      <c r="F32" s="36"/>
      <c r="G32" s="36"/>
      <c r="H32" s="36"/>
      <c r="I32" s="36"/>
      <c r="J32" s="36"/>
      <c r="K32" s="36"/>
    </row>
    <row r="33" spans="1:11" ht="26.45" customHeight="1" x14ac:dyDescent="0.2">
      <c r="A33" s="162"/>
      <c r="B33" s="34" t="s">
        <v>1960</v>
      </c>
      <c r="C33" s="35">
        <v>4500</v>
      </c>
      <c r="D33" s="35">
        <v>2300</v>
      </c>
      <c r="E33" s="35">
        <v>1200</v>
      </c>
      <c r="F33" s="75">
        <v>1</v>
      </c>
      <c r="G33" s="75">
        <v>1</v>
      </c>
      <c r="H33" s="35"/>
      <c r="I33" s="35"/>
      <c r="J33" s="35"/>
      <c r="K33" s="35"/>
    </row>
    <row r="34" spans="1:11" ht="26.45" customHeight="1" x14ac:dyDescent="0.2">
      <c r="A34" s="162"/>
      <c r="B34" s="34" t="s">
        <v>1961</v>
      </c>
      <c r="C34" s="35">
        <v>5000</v>
      </c>
      <c r="D34" s="35">
        <v>2500</v>
      </c>
      <c r="E34" s="35">
        <v>1300</v>
      </c>
      <c r="F34" s="75">
        <v>1</v>
      </c>
      <c r="G34" s="75">
        <v>1</v>
      </c>
      <c r="H34" s="35"/>
      <c r="I34" s="35"/>
      <c r="J34" s="35"/>
      <c r="K34" s="35"/>
    </row>
    <row r="35" spans="1:11" ht="41.45" customHeight="1" x14ac:dyDescent="0.2">
      <c r="A35" s="162"/>
      <c r="B35" s="34" t="s">
        <v>1962</v>
      </c>
      <c r="C35" s="35">
        <v>6000</v>
      </c>
      <c r="D35" s="35">
        <v>3000</v>
      </c>
      <c r="E35" s="35">
        <v>1500</v>
      </c>
      <c r="F35" s="75">
        <v>1</v>
      </c>
      <c r="G35" s="75">
        <v>1</v>
      </c>
      <c r="H35" s="35"/>
      <c r="I35" s="35"/>
      <c r="J35" s="35"/>
      <c r="K35" s="35"/>
    </row>
    <row r="36" spans="1:11" ht="41.45" customHeight="1" x14ac:dyDescent="0.2">
      <c r="A36" s="162"/>
      <c r="B36" s="34" t="s">
        <v>1963</v>
      </c>
      <c r="C36" s="35">
        <v>4000</v>
      </c>
      <c r="D36" s="35">
        <v>2000</v>
      </c>
      <c r="E36" s="35">
        <v>1000</v>
      </c>
      <c r="F36" s="75">
        <v>1</v>
      </c>
      <c r="G36" s="75">
        <v>1</v>
      </c>
      <c r="H36" s="35"/>
      <c r="I36" s="35"/>
      <c r="J36" s="35"/>
      <c r="K36" s="35"/>
    </row>
    <row r="37" spans="1:11" ht="26.45" customHeight="1" x14ac:dyDescent="0.2">
      <c r="A37" s="162"/>
      <c r="B37" s="34" t="s">
        <v>1964</v>
      </c>
      <c r="C37" s="35">
        <v>7000</v>
      </c>
      <c r="D37" s="35">
        <v>3500</v>
      </c>
      <c r="E37" s="35">
        <v>1900</v>
      </c>
      <c r="F37" s="75">
        <v>1</v>
      </c>
      <c r="G37" s="75">
        <v>1</v>
      </c>
      <c r="H37" s="35"/>
      <c r="I37" s="35"/>
      <c r="J37" s="35"/>
      <c r="K37" s="35"/>
    </row>
    <row r="38" spans="1:11" ht="41.45" customHeight="1" x14ac:dyDescent="0.2">
      <c r="A38" s="42"/>
      <c r="B38" s="34" t="s">
        <v>1965</v>
      </c>
      <c r="C38" s="35">
        <v>10000</v>
      </c>
      <c r="D38" s="35">
        <v>5000</v>
      </c>
      <c r="E38" s="35">
        <v>2500</v>
      </c>
      <c r="F38" s="75">
        <v>1</v>
      </c>
      <c r="G38" s="75">
        <v>1</v>
      </c>
      <c r="H38" s="35"/>
      <c r="I38" s="35"/>
      <c r="J38" s="35"/>
      <c r="K38" s="35"/>
    </row>
    <row r="39" spans="1:11" ht="26.45" customHeight="1" x14ac:dyDescent="0.2">
      <c r="A39" s="162"/>
      <c r="B39" s="34" t="s">
        <v>1966</v>
      </c>
      <c r="C39" s="35">
        <v>4500</v>
      </c>
      <c r="D39" s="35">
        <v>2300</v>
      </c>
      <c r="E39" s="35">
        <v>1200</v>
      </c>
      <c r="F39" s="75">
        <v>1</v>
      </c>
      <c r="G39" s="75">
        <v>1</v>
      </c>
      <c r="H39" s="35"/>
      <c r="I39" s="35"/>
      <c r="J39" s="35"/>
      <c r="K39" s="35"/>
    </row>
    <row r="40" spans="1:11" ht="26.45" customHeight="1" x14ac:dyDescent="0.2">
      <c r="A40" s="162"/>
      <c r="B40" s="34" t="s">
        <v>1967</v>
      </c>
      <c r="C40" s="35">
        <v>4000</v>
      </c>
      <c r="D40" s="35">
        <v>2000</v>
      </c>
      <c r="E40" s="35">
        <v>1000</v>
      </c>
      <c r="F40" s="75">
        <v>1</v>
      </c>
      <c r="G40" s="75">
        <v>1</v>
      </c>
      <c r="H40" s="35"/>
      <c r="I40" s="35"/>
      <c r="J40" s="35"/>
      <c r="K40" s="35"/>
    </row>
    <row r="41" spans="1:11" ht="26.45" customHeight="1" x14ac:dyDescent="0.2">
      <c r="A41" s="162"/>
      <c r="B41" s="34" t="s">
        <v>1968</v>
      </c>
      <c r="C41" s="35">
        <v>4000</v>
      </c>
      <c r="D41" s="35">
        <v>2000</v>
      </c>
      <c r="E41" s="35">
        <v>1000</v>
      </c>
      <c r="F41" s="75">
        <v>1</v>
      </c>
      <c r="G41" s="75">
        <v>1</v>
      </c>
      <c r="H41" s="35"/>
      <c r="I41" s="35"/>
      <c r="J41" s="35"/>
      <c r="K41" s="35"/>
    </row>
    <row r="42" spans="1:11" ht="41.45" customHeight="1" x14ac:dyDescent="0.2">
      <c r="A42" s="162"/>
      <c r="B42" s="34" t="s">
        <v>1969</v>
      </c>
      <c r="C42" s="35">
        <v>4000</v>
      </c>
      <c r="D42" s="35">
        <v>2000</v>
      </c>
      <c r="E42" s="35">
        <v>1000</v>
      </c>
      <c r="F42" s="75">
        <v>1</v>
      </c>
      <c r="G42" s="75">
        <v>1</v>
      </c>
      <c r="H42" s="35"/>
      <c r="I42" s="35"/>
      <c r="J42" s="35"/>
      <c r="K42" s="35"/>
    </row>
    <row r="43" spans="1:11" ht="41.45" customHeight="1" x14ac:dyDescent="0.2">
      <c r="A43" s="162"/>
      <c r="B43" s="34" t="s">
        <v>1970</v>
      </c>
      <c r="C43" s="35">
        <v>7000</v>
      </c>
      <c r="D43" s="35">
        <v>3500</v>
      </c>
      <c r="E43" s="35">
        <v>1800</v>
      </c>
      <c r="F43" s="75">
        <v>1</v>
      </c>
      <c r="G43" s="75">
        <v>1</v>
      </c>
      <c r="H43" s="35"/>
      <c r="I43" s="35"/>
      <c r="J43" s="35"/>
      <c r="K43" s="35"/>
    </row>
    <row r="44" spans="1:11" ht="41.45" customHeight="1" x14ac:dyDescent="0.2">
      <c r="A44" s="162"/>
      <c r="B44" s="52" t="s">
        <v>1971</v>
      </c>
      <c r="C44" s="35">
        <v>5000</v>
      </c>
      <c r="D44" s="35">
        <v>2600</v>
      </c>
      <c r="E44" s="35">
        <v>1300</v>
      </c>
      <c r="F44" s="75">
        <v>1</v>
      </c>
      <c r="G44" s="75">
        <v>1</v>
      </c>
      <c r="H44" s="35"/>
      <c r="I44" s="35"/>
      <c r="J44" s="35"/>
      <c r="K44" s="35"/>
    </row>
    <row r="45" spans="1:11" ht="26.45" customHeight="1" x14ac:dyDescent="0.2">
      <c r="A45" s="162"/>
      <c r="B45" s="34" t="s">
        <v>1972</v>
      </c>
      <c r="C45" s="35">
        <v>7000</v>
      </c>
      <c r="D45" s="35">
        <v>3500</v>
      </c>
      <c r="E45" s="35">
        <v>1800</v>
      </c>
      <c r="F45" s="75">
        <v>1</v>
      </c>
      <c r="G45" s="75">
        <v>1</v>
      </c>
      <c r="H45" s="35"/>
      <c r="I45" s="35"/>
      <c r="J45" s="35"/>
      <c r="K45" s="35"/>
    </row>
    <row r="46" spans="1:11" ht="26.45" customHeight="1" x14ac:dyDescent="0.2">
      <c r="A46" s="162"/>
      <c r="B46" s="34" t="s">
        <v>1973</v>
      </c>
      <c r="C46" s="35">
        <v>4000</v>
      </c>
      <c r="D46" s="35">
        <v>2000</v>
      </c>
      <c r="E46" s="35">
        <v>1100</v>
      </c>
      <c r="F46" s="75">
        <v>1</v>
      </c>
      <c r="G46" s="75">
        <v>1</v>
      </c>
      <c r="H46" s="35"/>
      <c r="I46" s="35"/>
      <c r="J46" s="35"/>
      <c r="K46" s="35"/>
    </row>
    <row r="47" spans="1:11" ht="26.45" customHeight="1" x14ac:dyDescent="0.2">
      <c r="A47" s="162">
        <v>6</v>
      </c>
      <c r="B47" s="31" t="s">
        <v>1974</v>
      </c>
      <c r="C47" s="36"/>
      <c r="D47" s="36"/>
      <c r="E47" s="36"/>
      <c r="F47" s="36"/>
      <c r="G47" s="36"/>
      <c r="H47" s="36"/>
      <c r="I47" s="36"/>
      <c r="J47" s="36"/>
      <c r="K47" s="36"/>
    </row>
    <row r="48" spans="1:11" ht="26.45" customHeight="1" x14ac:dyDescent="0.2">
      <c r="A48" s="162"/>
      <c r="B48" s="34" t="s">
        <v>1929</v>
      </c>
      <c r="C48" s="35">
        <v>10000</v>
      </c>
      <c r="D48" s="36"/>
      <c r="E48" s="36"/>
      <c r="F48" s="75">
        <v>1</v>
      </c>
      <c r="G48" s="75">
        <v>1</v>
      </c>
      <c r="H48" s="75"/>
      <c r="I48" s="75"/>
      <c r="J48" s="75"/>
      <c r="K48" s="75"/>
    </row>
    <row r="49" spans="1:11" ht="26.45" customHeight="1" x14ac:dyDescent="0.2">
      <c r="A49" s="162"/>
      <c r="B49" s="34" t="s">
        <v>1975</v>
      </c>
      <c r="C49" s="35">
        <v>8000</v>
      </c>
      <c r="D49" s="36"/>
      <c r="E49" s="36"/>
      <c r="F49" s="75">
        <v>1</v>
      </c>
      <c r="G49" s="75">
        <v>1</v>
      </c>
      <c r="H49" s="75"/>
      <c r="I49" s="75"/>
      <c r="J49" s="75"/>
      <c r="K49" s="75"/>
    </row>
    <row r="50" spans="1:11" ht="26.45" customHeight="1" x14ac:dyDescent="0.2">
      <c r="A50" s="162"/>
      <c r="B50" s="34" t="s">
        <v>56</v>
      </c>
      <c r="C50" s="35">
        <v>10000</v>
      </c>
      <c r="D50" s="36"/>
      <c r="E50" s="36"/>
      <c r="F50" s="75">
        <v>1</v>
      </c>
      <c r="G50" s="75">
        <v>1</v>
      </c>
      <c r="H50" s="75"/>
      <c r="I50" s="75"/>
      <c r="J50" s="75"/>
      <c r="K50" s="75"/>
    </row>
    <row r="51" spans="1:11" ht="26.45" customHeight="1" x14ac:dyDescent="0.2">
      <c r="A51" s="162"/>
      <c r="B51" s="34" t="s">
        <v>656</v>
      </c>
      <c r="C51" s="35">
        <v>9000</v>
      </c>
      <c r="D51" s="36"/>
      <c r="E51" s="36"/>
      <c r="F51" s="75">
        <v>1</v>
      </c>
      <c r="G51" s="75">
        <v>1</v>
      </c>
      <c r="H51" s="75"/>
      <c r="I51" s="75"/>
      <c r="J51" s="75"/>
      <c r="K51" s="75"/>
    </row>
    <row r="52" spans="1:11" ht="26.45" customHeight="1" x14ac:dyDescent="0.2">
      <c r="A52" s="162">
        <v>7</v>
      </c>
      <c r="B52" s="31" t="s">
        <v>1976</v>
      </c>
      <c r="C52" s="36"/>
      <c r="D52" s="36"/>
      <c r="E52" s="36"/>
      <c r="F52" s="75"/>
      <c r="G52" s="75"/>
      <c r="H52" s="75"/>
      <c r="I52" s="75"/>
      <c r="J52" s="75"/>
      <c r="K52" s="75"/>
    </row>
    <row r="53" spans="1:11" ht="26.45" customHeight="1" x14ac:dyDescent="0.2">
      <c r="A53" s="162"/>
      <c r="B53" s="34" t="s">
        <v>56</v>
      </c>
      <c r="C53" s="35">
        <v>22000</v>
      </c>
      <c r="D53" s="36"/>
      <c r="E53" s="36"/>
      <c r="F53" s="75">
        <v>1</v>
      </c>
      <c r="G53" s="75">
        <v>1</v>
      </c>
      <c r="H53" s="75"/>
      <c r="I53" s="75"/>
      <c r="J53" s="75"/>
      <c r="K53" s="75"/>
    </row>
    <row r="54" spans="1:11" ht="26.45" customHeight="1" x14ac:dyDescent="0.2">
      <c r="A54" s="163"/>
      <c r="B54" s="34" t="s">
        <v>1977</v>
      </c>
      <c r="C54" s="35">
        <v>15000</v>
      </c>
      <c r="D54" s="36"/>
      <c r="E54" s="36"/>
      <c r="F54" s="75">
        <v>1</v>
      </c>
      <c r="G54" s="75">
        <v>1</v>
      </c>
      <c r="H54" s="75"/>
      <c r="I54" s="75"/>
      <c r="J54" s="75"/>
      <c r="K54" s="75"/>
    </row>
    <row r="55" spans="1:11" ht="26.45" customHeight="1" x14ac:dyDescent="0.2">
      <c r="A55" s="163"/>
      <c r="B55" s="34" t="s">
        <v>1978</v>
      </c>
      <c r="C55" s="35">
        <v>15000</v>
      </c>
      <c r="D55" s="36"/>
      <c r="E55" s="36"/>
      <c r="F55" s="75">
        <v>1</v>
      </c>
      <c r="G55" s="75">
        <v>1</v>
      </c>
      <c r="H55" s="75"/>
      <c r="I55" s="75"/>
      <c r="J55" s="75"/>
      <c r="K55" s="75"/>
    </row>
    <row r="56" spans="1:11" ht="26.45" customHeight="1" x14ac:dyDescent="0.2">
      <c r="A56" s="163"/>
      <c r="B56" s="34" t="s">
        <v>1979</v>
      </c>
      <c r="C56" s="35">
        <v>18500</v>
      </c>
      <c r="D56" s="36"/>
      <c r="E56" s="36"/>
      <c r="F56" s="75">
        <v>1</v>
      </c>
      <c r="G56" s="75">
        <v>1</v>
      </c>
      <c r="H56" s="75"/>
      <c r="I56" s="75"/>
      <c r="J56" s="75"/>
      <c r="K56" s="75"/>
    </row>
    <row r="57" spans="1:11" ht="26.45" customHeight="1" x14ac:dyDescent="0.2">
      <c r="A57" s="163">
        <v>8</v>
      </c>
      <c r="B57" s="31" t="s">
        <v>1980</v>
      </c>
      <c r="C57" s="36"/>
      <c r="D57" s="36"/>
      <c r="E57" s="36"/>
      <c r="F57" s="75"/>
      <c r="G57" s="75"/>
      <c r="H57" s="75"/>
      <c r="I57" s="75"/>
      <c r="J57" s="75"/>
      <c r="K57" s="75"/>
    </row>
    <row r="58" spans="1:11" ht="26.45" customHeight="1" x14ac:dyDescent="0.2">
      <c r="A58" s="163"/>
      <c r="B58" s="34" t="s">
        <v>1981</v>
      </c>
      <c r="C58" s="35">
        <v>14000</v>
      </c>
      <c r="D58" s="36"/>
      <c r="E58" s="36"/>
      <c r="F58" s="75">
        <v>1</v>
      </c>
      <c r="G58" s="75">
        <v>1</v>
      </c>
      <c r="H58" s="75"/>
      <c r="I58" s="75"/>
      <c r="J58" s="75"/>
      <c r="K58" s="75"/>
    </row>
    <row r="59" spans="1:11" ht="26.45" customHeight="1" x14ac:dyDescent="0.2">
      <c r="A59" s="163"/>
      <c r="B59" s="34" t="s">
        <v>1982</v>
      </c>
      <c r="C59" s="35">
        <v>8000</v>
      </c>
      <c r="D59" s="36"/>
      <c r="E59" s="36"/>
      <c r="F59" s="75">
        <v>1</v>
      </c>
      <c r="G59" s="75">
        <v>1</v>
      </c>
      <c r="H59" s="75"/>
      <c r="I59" s="75"/>
      <c r="J59" s="75"/>
      <c r="K59" s="75"/>
    </row>
    <row r="60" spans="1:11" ht="26.45" customHeight="1" x14ac:dyDescent="0.2">
      <c r="A60" s="163"/>
      <c r="B60" s="34" t="s">
        <v>1983</v>
      </c>
      <c r="C60" s="35">
        <v>10000</v>
      </c>
      <c r="D60" s="36"/>
      <c r="E60" s="36"/>
      <c r="F60" s="75">
        <v>1</v>
      </c>
      <c r="G60" s="75">
        <v>1</v>
      </c>
      <c r="H60" s="75"/>
      <c r="I60" s="75"/>
      <c r="J60" s="75"/>
      <c r="K60" s="75"/>
    </row>
    <row r="61" spans="1:11" ht="26.45" customHeight="1" x14ac:dyDescent="0.2">
      <c r="A61" s="163"/>
      <c r="B61" s="34" t="s">
        <v>1984</v>
      </c>
      <c r="C61" s="35">
        <v>8000</v>
      </c>
      <c r="D61" s="36"/>
      <c r="E61" s="36"/>
      <c r="F61" s="75">
        <v>1</v>
      </c>
      <c r="G61" s="75">
        <v>1</v>
      </c>
      <c r="H61" s="75"/>
      <c r="I61" s="75"/>
      <c r="J61" s="75"/>
      <c r="K61" s="75"/>
    </row>
    <row r="62" spans="1:11" ht="26.45" customHeight="1" x14ac:dyDescent="0.2">
      <c r="A62" s="163"/>
      <c r="B62" s="34" t="s">
        <v>1927</v>
      </c>
      <c r="C62" s="35">
        <v>8000</v>
      </c>
      <c r="D62" s="36"/>
      <c r="E62" s="36"/>
      <c r="F62" s="75">
        <v>1</v>
      </c>
      <c r="G62" s="75">
        <v>1</v>
      </c>
      <c r="H62" s="75"/>
      <c r="I62" s="75"/>
      <c r="J62" s="75"/>
      <c r="K62" s="75"/>
    </row>
    <row r="63" spans="1:11" ht="26.45" customHeight="1" x14ac:dyDescent="0.2">
      <c r="A63" s="162">
        <v>9</v>
      </c>
      <c r="B63" s="31" t="s">
        <v>77</v>
      </c>
      <c r="C63" s="36"/>
      <c r="D63" s="36"/>
      <c r="E63" s="36"/>
      <c r="F63" s="75"/>
      <c r="G63" s="75"/>
      <c r="H63" s="75"/>
      <c r="I63" s="75"/>
      <c r="J63" s="75"/>
      <c r="K63" s="75"/>
    </row>
    <row r="64" spans="1:11" ht="26.45" customHeight="1" x14ac:dyDescent="0.2">
      <c r="A64" s="40"/>
      <c r="B64" s="34" t="s">
        <v>78</v>
      </c>
      <c r="C64" s="35">
        <v>3000</v>
      </c>
      <c r="D64" s="36"/>
      <c r="E64" s="36"/>
      <c r="F64" s="75">
        <v>1</v>
      </c>
      <c r="G64" s="75">
        <v>1</v>
      </c>
      <c r="H64" s="75"/>
      <c r="I64" s="75"/>
      <c r="J64" s="75"/>
      <c r="K64" s="75"/>
    </row>
    <row r="65" spans="1:11" ht="26.45" customHeight="1" x14ac:dyDescent="0.2">
      <c r="A65" s="40"/>
      <c r="B65" s="34" t="s">
        <v>539</v>
      </c>
      <c r="C65" s="35">
        <v>2500</v>
      </c>
      <c r="D65" s="36"/>
      <c r="E65" s="36"/>
      <c r="F65" s="75">
        <v>1</v>
      </c>
      <c r="G65" s="75">
        <v>1</v>
      </c>
      <c r="H65" s="75"/>
      <c r="I65" s="75"/>
      <c r="J65" s="75"/>
      <c r="K65" s="75"/>
    </row>
    <row r="66" spans="1:11" ht="26.45" customHeight="1" x14ac:dyDescent="0.2">
      <c r="A66" s="40"/>
      <c r="B66" s="34" t="s">
        <v>80</v>
      </c>
      <c r="C66" s="35">
        <v>2000</v>
      </c>
      <c r="D66" s="36"/>
      <c r="E66" s="36"/>
      <c r="F66" s="75">
        <v>1</v>
      </c>
      <c r="G66" s="75">
        <v>1</v>
      </c>
      <c r="H66" s="75"/>
      <c r="I66" s="75"/>
      <c r="J66" s="75"/>
      <c r="K66" s="75"/>
    </row>
  </sheetData>
  <autoFilter ref="A3:K3" xr:uid="{00000000-0009-0000-0000-000007000000}"/>
  <mergeCells count="10">
    <mergeCell ref="K2:K3"/>
    <mergeCell ref="G2:G3"/>
    <mergeCell ref="H2:H3"/>
    <mergeCell ref="I2:I3"/>
    <mergeCell ref="J2:J3"/>
    <mergeCell ref="A1:E1"/>
    <mergeCell ref="A2:A3"/>
    <mergeCell ref="B2:B3"/>
    <mergeCell ref="C2:E2"/>
    <mergeCell ref="F2:F3"/>
  </mergeCells>
  <pageMargins left="0.70866141732283472" right="0.35433070866141736" top="0.55118110236220474" bottom="0.55118110236220474" header="0.31496062992125984" footer="0.31496062992125984"/>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45"/>
  <sheetViews>
    <sheetView tabSelected="1" view="pageBreakPreview" zoomScale="60" zoomScaleNormal="70" workbookViewId="0">
      <selection activeCell="T10" sqref="T10"/>
    </sheetView>
  </sheetViews>
  <sheetFormatPr defaultColWidth="8.875" defaultRowHeight="14.25" x14ac:dyDescent="0.2"/>
  <cols>
    <col min="1" max="1" width="7.25" style="28" customWidth="1"/>
    <col min="2" max="2" width="44" style="28" customWidth="1"/>
    <col min="3" max="5" width="10.125" style="28" hidden="1" customWidth="1"/>
    <col min="6" max="6" width="17.125" style="28" hidden="1" customWidth="1"/>
    <col min="7" max="7" width="16.875" style="134" customWidth="1"/>
    <col min="8" max="8" width="14.125" style="196" hidden="1" customWidth="1"/>
    <col min="9" max="9" width="14.125" style="28" hidden="1" customWidth="1"/>
    <col min="10" max="10" width="18" style="78" hidden="1" customWidth="1"/>
    <col min="11" max="11" width="12.25" style="28" hidden="1" customWidth="1"/>
    <col min="12" max="16384" width="8.875" style="28"/>
  </cols>
  <sheetData>
    <row r="1" spans="1:11" ht="31.9" customHeight="1" x14ac:dyDescent="0.2">
      <c r="A1" s="369" t="s">
        <v>1985</v>
      </c>
      <c r="B1" s="370"/>
      <c r="C1" s="370"/>
      <c r="D1" s="370"/>
      <c r="E1" s="371"/>
      <c r="F1" s="73"/>
      <c r="G1" s="141"/>
      <c r="H1" s="194"/>
      <c r="I1" s="73"/>
      <c r="J1" s="166"/>
      <c r="K1" s="105"/>
    </row>
    <row r="2" spans="1:11" ht="33.950000000000003" customHeight="1" x14ac:dyDescent="0.2">
      <c r="A2" s="349" t="s">
        <v>0</v>
      </c>
      <c r="B2" s="350" t="s">
        <v>1</v>
      </c>
      <c r="C2" s="349" t="s">
        <v>2846</v>
      </c>
      <c r="D2" s="349"/>
      <c r="E2" s="349"/>
      <c r="F2" s="349" t="s">
        <v>2839</v>
      </c>
      <c r="G2" s="351" t="s">
        <v>2843</v>
      </c>
      <c r="H2" s="372" t="s">
        <v>2851</v>
      </c>
      <c r="I2" s="349" t="s">
        <v>2840</v>
      </c>
      <c r="J2" s="350" t="s">
        <v>2841</v>
      </c>
      <c r="K2" s="349" t="s">
        <v>2850</v>
      </c>
    </row>
    <row r="3" spans="1:11" ht="33.950000000000003" customHeight="1" x14ac:dyDescent="0.2">
      <c r="A3" s="349"/>
      <c r="B3" s="350"/>
      <c r="C3" s="162" t="s">
        <v>3</v>
      </c>
      <c r="D3" s="162" t="s">
        <v>4</v>
      </c>
      <c r="E3" s="162" t="s">
        <v>5</v>
      </c>
      <c r="F3" s="349"/>
      <c r="G3" s="351"/>
      <c r="H3" s="372"/>
      <c r="I3" s="349"/>
      <c r="J3" s="350"/>
      <c r="K3" s="349"/>
    </row>
    <row r="4" spans="1:11" ht="27" customHeight="1" x14ac:dyDescent="0.2">
      <c r="A4" s="64">
        <v>1</v>
      </c>
      <c r="B4" s="31" t="s">
        <v>1986</v>
      </c>
      <c r="C4" s="36"/>
      <c r="D4" s="36"/>
      <c r="E4" s="36"/>
      <c r="F4" s="36"/>
      <c r="G4" s="136"/>
      <c r="H4" s="195"/>
      <c r="I4" s="36"/>
      <c r="J4" s="167"/>
      <c r="K4" s="36"/>
    </row>
    <row r="5" spans="1:11" ht="42.6" customHeight="1" x14ac:dyDescent="0.2">
      <c r="A5" s="64"/>
      <c r="B5" s="34" t="s">
        <v>1987</v>
      </c>
      <c r="C5" s="35">
        <v>12000</v>
      </c>
      <c r="D5" s="35">
        <v>6000</v>
      </c>
      <c r="E5" s="35">
        <v>3000</v>
      </c>
      <c r="F5" s="71">
        <v>1</v>
      </c>
      <c r="G5" s="133">
        <v>1.2</v>
      </c>
      <c r="H5" s="178"/>
      <c r="I5" s="35"/>
      <c r="J5" s="35"/>
      <c r="K5" s="35"/>
    </row>
    <row r="6" spans="1:11" ht="27" customHeight="1" x14ac:dyDescent="0.2">
      <c r="A6" s="64">
        <v>2</v>
      </c>
      <c r="B6" s="31" t="s">
        <v>1988</v>
      </c>
      <c r="C6" s="36"/>
      <c r="D6" s="36"/>
      <c r="E6" s="36"/>
      <c r="F6" s="36"/>
      <c r="G6" s="136"/>
      <c r="H6" s="195"/>
      <c r="I6" s="36"/>
      <c r="J6" s="167"/>
      <c r="K6" s="36"/>
    </row>
    <row r="7" spans="1:11" ht="42.6" customHeight="1" x14ac:dyDescent="0.2">
      <c r="A7" s="64"/>
      <c r="B7" s="34" t="s">
        <v>1989</v>
      </c>
      <c r="C7" s="35">
        <v>12000</v>
      </c>
      <c r="D7" s="35">
        <v>6000</v>
      </c>
      <c r="E7" s="35">
        <v>3000</v>
      </c>
      <c r="F7" s="71">
        <v>1.5</v>
      </c>
      <c r="G7" s="133">
        <v>1.5</v>
      </c>
      <c r="H7" s="178"/>
      <c r="I7" s="35"/>
      <c r="J7" s="35"/>
      <c r="K7" s="35"/>
    </row>
    <row r="8" spans="1:11" ht="27" customHeight="1" x14ac:dyDescent="0.2">
      <c r="A8" s="64"/>
      <c r="B8" s="34" t="s">
        <v>1990</v>
      </c>
      <c r="C8" s="35">
        <v>12000</v>
      </c>
      <c r="D8" s="35">
        <v>6000</v>
      </c>
      <c r="E8" s="35">
        <v>3000</v>
      </c>
      <c r="F8" s="71">
        <v>1.5</v>
      </c>
      <c r="G8" s="133">
        <v>1.5</v>
      </c>
      <c r="H8" s="178"/>
      <c r="I8" s="35"/>
      <c r="J8" s="35"/>
      <c r="K8" s="35"/>
    </row>
    <row r="9" spans="1:11" ht="27" customHeight="1" x14ac:dyDescent="0.2">
      <c r="A9" s="64">
        <v>3</v>
      </c>
      <c r="B9" s="31" t="s">
        <v>1991</v>
      </c>
      <c r="C9" s="36"/>
      <c r="D9" s="36"/>
      <c r="E9" s="36"/>
      <c r="F9" s="36"/>
      <c r="G9" s="136"/>
      <c r="H9" s="195"/>
      <c r="I9" s="36"/>
      <c r="J9" s="167"/>
      <c r="K9" s="36"/>
    </row>
    <row r="10" spans="1:11" ht="27" customHeight="1" x14ac:dyDescent="0.2">
      <c r="A10" s="64"/>
      <c r="B10" s="34" t="s">
        <v>1992</v>
      </c>
      <c r="C10" s="35">
        <v>10000</v>
      </c>
      <c r="D10" s="35">
        <v>5000</v>
      </c>
      <c r="E10" s="35">
        <v>2600</v>
      </c>
      <c r="F10" s="71">
        <v>1.5</v>
      </c>
      <c r="G10" s="133">
        <v>1.5</v>
      </c>
      <c r="H10" s="178"/>
      <c r="I10" s="35"/>
      <c r="J10" s="35"/>
      <c r="K10" s="35"/>
    </row>
    <row r="11" spans="1:11" ht="112.15" customHeight="1" x14ac:dyDescent="0.2">
      <c r="A11" s="64"/>
      <c r="B11" s="34" t="s">
        <v>1993</v>
      </c>
      <c r="C11" s="35">
        <v>9000</v>
      </c>
      <c r="D11" s="35">
        <v>4600</v>
      </c>
      <c r="E11" s="35">
        <v>2300</v>
      </c>
      <c r="F11" s="71">
        <v>1.5</v>
      </c>
      <c r="G11" s="133">
        <v>1.5</v>
      </c>
      <c r="H11" s="178">
        <v>1.5</v>
      </c>
      <c r="I11" s="35"/>
      <c r="J11" s="35" t="s">
        <v>2858</v>
      </c>
      <c r="K11" s="35"/>
    </row>
    <row r="12" spans="1:11" ht="27" customHeight="1" x14ac:dyDescent="0.2">
      <c r="A12" s="64">
        <v>4</v>
      </c>
      <c r="B12" s="31" t="s">
        <v>1994</v>
      </c>
      <c r="C12" s="36"/>
      <c r="D12" s="36"/>
      <c r="E12" s="36"/>
      <c r="F12" s="36"/>
      <c r="G12" s="136"/>
      <c r="H12" s="195"/>
      <c r="I12" s="36"/>
      <c r="J12" s="167"/>
      <c r="K12" s="36"/>
    </row>
    <row r="13" spans="1:11" ht="42.6" customHeight="1" x14ac:dyDescent="0.2">
      <c r="A13" s="64"/>
      <c r="B13" s="34" t="s">
        <v>1995</v>
      </c>
      <c r="C13" s="35">
        <v>4000</v>
      </c>
      <c r="D13" s="35">
        <v>2000</v>
      </c>
      <c r="E13" s="35">
        <v>1100</v>
      </c>
      <c r="F13" s="71">
        <v>1.1000000000000001</v>
      </c>
      <c r="G13" s="133">
        <v>1.1000000000000001</v>
      </c>
      <c r="H13" s="178"/>
      <c r="I13" s="35"/>
      <c r="J13" s="35"/>
      <c r="K13" s="35"/>
    </row>
    <row r="14" spans="1:11" ht="42.6" customHeight="1" x14ac:dyDescent="0.2">
      <c r="A14" s="64"/>
      <c r="B14" s="34" t="s">
        <v>1996</v>
      </c>
      <c r="C14" s="35">
        <v>3000</v>
      </c>
      <c r="D14" s="35">
        <v>1500</v>
      </c>
      <c r="E14" s="35">
        <v>1000</v>
      </c>
      <c r="F14" s="71">
        <v>1.1000000000000001</v>
      </c>
      <c r="G14" s="133">
        <v>1.1000000000000001</v>
      </c>
      <c r="H14" s="178"/>
      <c r="I14" s="35"/>
      <c r="J14" s="35"/>
      <c r="K14" s="35"/>
    </row>
    <row r="15" spans="1:11" ht="27" customHeight="1" x14ac:dyDescent="0.2">
      <c r="A15" s="64">
        <v>5</v>
      </c>
      <c r="B15" s="31" t="s">
        <v>1997</v>
      </c>
      <c r="C15" s="36"/>
      <c r="D15" s="36"/>
      <c r="E15" s="36"/>
      <c r="F15" s="36"/>
      <c r="G15" s="136"/>
      <c r="H15" s="195"/>
      <c r="I15" s="36"/>
      <c r="J15" s="167"/>
      <c r="K15" s="36"/>
    </row>
    <row r="16" spans="1:11" ht="27" customHeight="1" x14ac:dyDescent="0.2">
      <c r="A16" s="64"/>
      <c r="B16" s="34" t="s">
        <v>1998</v>
      </c>
      <c r="C16" s="35">
        <v>6000</v>
      </c>
      <c r="D16" s="35">
        <v>3000</v>
      </c>
      <c r="E16" s="35">
        <v>1600</v>
      </c>
      <c r="F16" s="71">
        <v>1</v>
      </c>
      <c r="G16" s="133">
        <v>1</v>
      </c>
      <c r="H16" s="178"/>
      <c r="I16" s="35"/>
      <c r="J16" s="35"/>
      <c r="K16" s="35"/>
    </row>
    <row r="17" spans="1:11" ht="27" customHeight="1" x14ac:dyDescent="0.2">
      <c r="A17" s="64"/>
      <c r="B17" s="34" t="s">
        <v>1999</v>
      </c>
      <c r="C17" s="35">
        <v>8000</v>
      </c>
      <c r="D17" s="35">
        <v>4100</v>
      </c>
      <c r="E17" s="35">
        <v>2200</v>
      </c>
      <c r="F17" s="71">
        <v>1</v>
      </c>
      <c r="G17" s="133">
        <v>1</v>
      </c>
      <c r="H17" s="178"/>
      <c r="I17" s="35"/>
      <c r="J17" s="35"/>
      <c r="K17" s="35"/>
    </row>
    <row r="18" spans="1:11" ht="27" customHeight="1" x14ac:dyDescent="0.2">
      <c r="A18" s="64"/>
      <c r="B18" s="34" t="s">
        <v>2000</v>
      </c>
      <c r="C18" s="35">
        <v>5000</v>
      </c>
      <c r="D18" s="35">
        <v>2600</v>
      </c>
      <c r="E18" s="35">
        <v>1400</v>
      </c>
      <c r="F18" s="71">
        <v>1</v>
      </c>
      <c r="G18" s="133">
        <v>1</v>
      </c>
      <c r="H18" s="178"/>
      <c r="I18" s="35"/>
      <c r="J18" s="35"/>
      <c r="K18" s="35"/>
    </row>
    <row r="19" spans="1:11" ht="42.6" customHeight="1" x14ac:dyDescent="0.2">
      <c r="A19" s="64"/>
      <c r="B19" s="34" t="s">
        <v>2001</v>
      </c>
      <c r="C19" s="35">
        <v>4500</v>
      </c>
      <c r="D19" s="35">
        <v>2400</v>
      </c>
      <c r="E19" s="35">
        <v>1200</v>
      </c>
      <c r="F19" s="71">
        <v>1</v>
      </c>
      <c r="G19" s="133">
        <v>1</v>
      </c>
      <c r="H19" s="178"/>
      <c r="I19" s="35"/>
      <c r="J19" s="35"/>
      <c r="K19" s="35"/>
    </row>
    <row r="20" spans="1:11" ht="42.6" customHeight="1" x14ac:dyDescent="0.2">
      <c r="A20" s="64"/>
      <c r="B20" s="34" t="s">
        <v>2002</v>
      </c>
      <c r="C20" s="35">
        <v>6000</v>
      </c>
      <c r="D20" s="35">
        <v>3100</v>
      </c>
      <c r="E20" s="35">
        <v>1600</v>
      </c>
      <c r="F20" s="71">
        <v>1</v>
      </c>
      <c r="G20" s="133">
        <v>1</v>
      </c>
      <c r="H20" s="178"/>
      <c r="I20" s="35"/>
      <c r="J20" s="35"/>
      <c r="K20" s="35"/>
    </row>
    <row r="21" spans="1:11" ht="27" customHeight="1" x14ac:dyDescent="0.2">
      <c r="A21" s="64">
        <v>6</v>
      </c>
      <c r="B21" s="31" t="s">
        <v>2003</v>
      </c>
      <c r="C21" s="36"/>
      <c r="D21" s="36"/>
      <c r="E21" s="36"/>
      <c r="F21" s="36"/>
      <c r="G21" s="136"/>
      <c r="H21" s="195"/>
      <c r="I21" s="36"/>
      <c r="J21" s="167"/>
      <c r="K21" s="36"/>
    </row>
    <row r="22" spans="1:11" ht="27" customHeight="1" x14ac:dyDescent="0.2">
      <c r="A22" s="64"/>
      <c r="B22" s="34" t="s">
        <v>2004</v>
      </c>
      <c r="C22" s="35">
        <v>6000</v>
      </c>
      <c r="D22" s="35">
        <v>3000</v>
      </c>
      <c r="E22" s="35">
        <v>1500</v>
      </c>
      <c r="F22" s="71">
        <v>1</v>
      </c>
      <c r="G22" s="133">
        <v>1</v>
      </c>
      <c r="H22" s="178"/>
      <c r="I22" s="35"/>
      <c r="J22" s="35"/>
      <c r="K22" s="35"/>
    </row>
    <row r="23" spans="1:11" ht="27" customHeight="1" x14ac:dyDescent="0.2">
      <c r="A23" s="64"/>
      <c r="B23" s="34" t="s">
        <v>2005</v>
      </c>
      <c r="C23" s="35">
        <v>6000</v>
      </c>
      <c r="D23" s="35">
        <v>3000</v>
      </c>
      <c r="E23" s="35">
        <v>1500</v>
      </c>
      <c r="F23" s="71">
        <v>1</v>
      </c>
      <c r="G23" s="133">
        <v>1</v>
      </c>
      <c r="H23" s="178"/>
      <c r="I23" s="35"/>
      <c r="J23" s="35"/>
      <c r="K23" s="35"/>
    </row>
    <row r="24" spans="1:11" ht="42.6" customHeight="1" x14ac:dyDescent="0.2">
      <c r="A24" s="64"/>
      <c r="B24" s="34" t="s">
        <v>2006</v>
      </c>
      <c r="C24" s="35">
        <v>6000</v>
      </c>
      <c r="D24" s="35">
        <v>3000</v>
      </c>
      <c r="E24" s="35">
        <v>1500</v>
      </c>
      <c r="F24" s="71">
        <v>1</v>
      </c>
      <c r="G24" s="133">
        <v>1</v>
      </c>
      <c r="H24" s="178"/>
      <c r="I24" s="35"/>
      <c r="J24" s="35"/>
      <c r="K24" s="35"/>
    </row>
    <row r="25" spans="1:11" ht="42.6" customHeight="1" x14ac:dyDescent="0.2">
      <c r="A25" s="64"/>
      <c r="B25" s="34" t="s">
        <v>2007</v>
      </c>
      <c r="C25" s="35">
        <v>4500</v>
      </c>
      <c r="D25" s="35">
        <v>2300</v>
      </c>
      <c r="E25" s="35">
        <v>1200</v>
      </c>
      <c r="F25" s="71">
        <v>1</v>
      </c>
      <c r="G25" s="133">
        <v>1</v>
      </c>
      <c r="H25" s="178"/>
      <c r="I25" s="35"/>
      <c r="J25" s="35"/>
      <c r="K25" s="35"/>
    </row>
    <row r="26" spans="1:11" ht="27" customHeight="1" x14ac:dyDescent="0.2">
      <c r="A26" s="64"/>
      <c r="B26" s="34" t="s">
        <v>2008</v>
      </c>
      <c r="C26" s="35">
        <v>6000</v>
      </c>
      <c r="D26" s="35">
        <v>3000</v>
      </c>
      <c r="E26" s="35">
        <v>1500</v>
      </c>
      <c r="F26" s="71">
        <v>1</v>
      </c>
      <c r="G26" s="133">
        <v>1</v>
      </c>
      <c r="H26" s="178"/>
      <c r="I26" s="35"/>
      <c r="J26" s="35"/>
      <c r="K26" s="35"/>
    </row>
    <row r="27" spans="1:11" ht="27" customHeight="1" x14ac:dyDescent="0.2">
      <c r="A27" s="64"/>
      <c r="B27" s="34" t="s">
        <v>2009</v>
      </c>
      <c r="C27" s="35">
        <v>5000</v>
      </c>
      <c r="D27" s="35">
        <v>2600</v>
      </c>
      <c r="E27" s="35">
        <v>1300</v>
      </c>
      <c r="F27" s="71">
        <v>1</v>
      </c>
      <c r="G27" s="133">
        <v>1</v>
      </c>
      <c r="H27" s="178"/>
      <c r="I27" s="35"/>
      <c r="J27" s="35"/>
      <c r="K27" s="35"/>
    </row>
    <row r="28" spans="1:11" ht="27" customHeight="1" x14ac:dyDescent="0.2">
      <c r="A28" s="64"/>
      <c r="B28" s="34" t="s">
        <v>2010</v>
      </c>
      <c r="C28" s="35">
        <v>5000</v>
      </c>
      <c r="D28" s="35">
        <v>2500</v>
      </c>
      <c r="E28" s="35">
        <v>1300</v>
      </c>
      <c r="F28" s="71">
        <v>1</v>
      </c>
      <c r="G28" s="133">
        <v>1</v>
      </c>
      <c r="H28" s="178"/>
      <c r="I28" s="35"/>
      <c r="J28" s="35"/>
      <c r="K28" s="35"/>
    </row>
    <row r="29" spans="1:11" ht="27" customHeight="1" x14ac:dyDescent="0.2">
      <c r="A29" s="64">
        <v>7</v>
      </c>
      <c r="B29" s="31" t="s">
        <v>749</v>
      </c>
      <c r="C29" s="36"/>
      <c r="D29" s="36"/>
      <c r="E29" s="36"/>
      <c r="F29" s="36"/>
      <c r="G29" s="136"/>
      <c r="H29" s="195"/>
      <c r="I29" s="36"/>
      <c r="J29" s="167"/>
      <c r="K29" s="36"/>
    </row>
    <row r="30" spans="1:11" ht="42.6" customHeight="1" x14ac:dyDescent="0.2">
      <c r="A30" s="64"/>
      <c r="B30" s="34" t="s">
        <v>2011</v>
      </c>
      <c r="C30" s="35">
        <v>4500</v>
      </c>
      <c r="D30" s="35">
        <v>2300</v>
      </c>
      <c r="E30" s="35">
        <v>1200</v>
      </c>
      <c r="F30" s="71">
        <v>1</v>
      </c>
      <c r="G30" s="133">
        <v>1</v>
      </c>
      <c r="H30" s="178"/>
      <c r="I30" s="35"/>
      <c r="J30" s="35"/>
      <c r="K30" s="35"/>
    </row>
    <row r="31" spans="1:11" ht="27" customHeight="1" x14ac:dyDescent="0.2">
      <c r="A31" s="64">
        <v>8</v>
      </c>
      <c r="B31" s="31" t="s">
        <v>2012</v>
      </c>
      <c r="C31" s="36"/>
      <c r="D31" s="36"/>
      <c r="E31" s="36"/>
      <c r="F31" s="36"/>
      <c r="G31" s="136"/>
      <c r="H31" s="195"/>
      <c r="I31" s="36"/>
      <c r="J31" s="167"/>
      <c r="K31" s="36"/>
    </row>
    <row r="32" spans="1:11" ht="27" customHeight="1" x14ac:dyDescent="0.2">
      <c r="A32" s="64"/>
      <c r="B32" s="34" t="s">
        <v>56</v>
      </c>
      <c r="C32" s="35">
        <v>8000</v>
      </c>
      <c r="D32" s="36"/>
      <c r="E32" s="36"/>
      <c r="F32" s="71">
        <v>1</v>
      </c>
      <c r="G32" s="133">
        <v>1</v>
      </c>
      <c r="H32" s="195"/>
      <c r="I32" s="36"/>
      <c r="J32" s="167" t="s">
        <v>2857</v>
      </c>
      <c r="K32" s="36"/>
    </row>
    <row r="33" spans="1:11" ht="27" customHeight="1" x14ac:dyDescent="0.2">
      <c r="A33" s="64"/>
      <c r="B33" s="34" t="s">
        <v>148</v>
      </c>
      <c r="C33" s="35">
        <v>7000</v>
      </c>
      <c r="D33" s="36"/>
      <c r="E33" s="36"/>
      <c r="F33" s="71">
        <v>1</v>
      </c>
      <c r="G33" s="133">
        <v>1</v>
      </c>
      <c r="H33" s="195"/>
      <c r="I33" s="36"/>
      <c r="J33" s="167"/>
      <c r="K33" s="36"/>
    </row>
    <row r="34" spans="1:11" ht="42.6" customHeight="1" x14ac:dyDescent="0.2">
      <c r="A34" s="64">
        <v>9</v>
      </c>
      <c r="B34" s="31" t="s">
        <v>2013</v>
      </c>
      <c r="C34" s="35">
        <v>7000</v>
      </c>
      <c r="D34" s="36"/>
      <c r="E34" s="36"/>
      <c r="F34" s="71">
        <v>1</v>
      </c>
      <c r="G34" s="133">
        <v>1</v>
      </c>
      <c r="H34" s="195"/>
      <c r="I34" s="36"/>
      <c r="J34" s="167"/>
      <c r="K34" s="36"/>
    </row>
    <row r="35" spans="1:11" ht="27" customHeight="1" x14ac:dyDescent="0.2">
      <c r="A35" s="65">
        <v>10</v>
      </c>
      <c r="B35" s="31" t="s">
        <v>558</v>
      </c>
      <c r="C35" s="36"/>
      <c r="D35" s="36"/>
      <c r="E35" s="36"/>
      <c r="F35" s="36"/>
      <c r="G35" s="136"/>
      <c r="H35" s="195"/>
      <c r="I35" s="36"/>
      <c r="J35" s="167" t="s">
        <v>2857</v>
      </c>
      <c r="K35" s="36"/>
    </row>
    <row r="36" spans="1:11" ht="27" customHeight="1" x14ac:dyDescent="0.2">
      <c r="A36" s="39"/>
      <c r="B36" s="34" t="s">
        <v>2014</v>
      </c>
      <c r="C36" s="35">
        <v>9000</v>
      </c>
      <c r="D36" s="36"/>
      <c r="E36" s="36"/>
      <c r="F36" s="71">
        <v>1</v>
      </c>
      <c r="G36" s="133">
        <v>1</v>
      </c>
      <c r="H36" s="195"/>
      <c r="I36" s="36"/>
      <c r="J36" s="167"/>
      <c r="K36" s="36"/>
    </row>
    <row r="37" spans="1:11" ht="27" customHeight="1" x14ac:dyDescent="0.2">
      <c r="A37" s="39"/>
      <c r="B37" s="34" t="s">
        <v>2015</v>
      </c>
      <c r="C37" s="35">
        <v>6500</v>
      </c>
      <c r="D37" s="36"/>
      <c r="E37" s="36"/>
      <c r="F37" s="71">
        <v>1</v>
      </c>
      <c r="G37" s="133">
        <v>1</v>
      </c>
      <c r="H37" s="195"/>
      <c r="I37" s="36"/>
      <c r="J37" s="167"/>
      <c r="K37" s="36"/>
    </row>
    <row r="38" spans="1:11" ht="27" customHeight="1" x14ac:dyDescent="0.2">
      <c r="A38" s="39"/>
      <c r="B38" s="34" t="s">
        <v>2016</v>
      </c>
      <c r="C38" s="35">
        <v>5200</v>
      </c>
      <c r="D38" s="36"/>
      <c r="E38" s="36"/>
      <c r="F38" s="71">
        <v>1</v>
      </c>
      <c r="G38" s="133">
        <v>1</v>
      </c>
      <c r="H38" s="195"/>
      <c r="I38" s="36"/>
      <c r="J38" s="167"/>
      <c r="K38" s="36"/>
    </row>
    <row r="39" spans="1:11" ht="27" customHeight="1" x14ac:dyDescent="0.2">
      <c r="A39" s="64">
        <v>11</v>
      </c>
      <c r="B39" s="31" t="s">
        <v>2017</v>
      </c>
      <c r="C39" s="36"/>
      <c r="D39" s="36"/>
      <c r="E39" s="36"/>
      <c r="F39" s="36"/>
      <c r="G39" s="136"/>
      <c r="H39" s="195"/>
      <c r="I39" s="36"/>
      <c r="J39" s="167" t="s">
        <v>2857</v>
      </c>
      <c r="K39" s="36"/>
    </row>
    <row r="40" spans="1:11" ht="27" customHeight="1" x14ac:dyDescent="0.2">
      <c r="A40" s="64"/>
      <c r="B40" s="34" t="s">
        <v>2018</v>
      </c>
      <c r="C40" s="35">
        <v>8000</v>
      </c>
      <c r="D40" s="36"/>
      <c r="E40" s="36"/>
      <c r="F40" s="71">
        <v>1</v>
      </c>
      <c r="G40" s="133">
        <v>1</v>
      </c>
      <c r="H40" s="195"/>
      <c r="I40" s="36"/>
      <c r="J40" s="167"/>
      <c r="K40" s="36"/>
    </row>
    <row r="41" spans="1:11" ht="27" customHeight="1" x14ac:dyDescent="0.2">
      <c r="A41" s="64"/>
      <c r="B41" s="34" t="s">
        <v>148</v>
      </c>
      <c r="C41" s="35">
        <v>7000</v>
      </c>
      <c r="D41" s="36"/>
      <c r="E41" s="36"/>
      <c r="F41" s="71">
        <v>1</v>
      </c>
      <c r="G41" s="133">
        <v>1</v>
      </c>
      <c r="H41" s="195"/>
      <c r="I41" s="36"/>
      <c r="J41" s="167"/>
      <c r="K41" s="36"/>
    </row>
    <row r="42" spans="1:11" ht="27" customHeight="1" x14ac:dyDescent="0.2">
      <c r="A42" s="64">
        <v>12</v>
      </c>
      <c r="B42" s="31" t="s">
        <v>77</v>
      </c>
      <c r="C42" s="40"/>
      <c r="D42" s="40"/>
      <c r="E42" s="40"/>
      <c r="F42" s="40"/>
      <c r="G42" s="133"/>
      <c r="H42" s="178"/>
      <c r="I42" s="40"/>
      <c r="J42" s="40"/>
      <c r="K42" s="40"/>
    </row>
    <row r="43" spans="1:11" ht="27" customHeight="1" x14ac:dyDescent="0.2">
      <c r="A43" s="40"/>
      <c r="B43" s="34" t="s">
        <v>78</v>
      </c>
      <c r="C43" s="35">
        <v>3000</v>
      </c>
      <c r="D43" s="36"/>
      <c r="E43" s="36"/>
      <c r="F43" s="71">
        <v>1</v>
      </c>
      <c r="G43" s="133">
        <v>1</v>
      </c>
      <c r="H43" s="195"/>
      <c r="I43" s="36"/>
      <c r="J43" s="167"/>
      <c r="K43" s="36"/>
    </row>
    <row r="44" spans="1:11" ht="27" customHeight="1" x14ac:dyDescent="0.2">
      <c r="A44" s="40"/>
      <c r="B44" s="34" t="s">
        <v>539</v>
      </c>
      <c r="C44" s="35">
        <v>2500</v>
      </c>
      <c r="D44" s="36"/>
      <c r="E44" s="36"/>
      <c r="F44" s="71">
        <v>1</v>
      </c>
      <c r="G44" s="133">
        <v>1</v>
      </c>
      <c r="H44" s="195"/>
      <c r="I44" s="36"/>
      <c r="J44" s="167"/>
      <c r="K44" s="36"/>
    </row>
    <row r="45" spans="1:11" ht="27" customHeight="1" x14ac:dyDescent="0.2">
      <c r="A45" s="40"/>
      <c r="B45" s="34" t="s">
        <v>80</v>
      </c>
      <c r="C45" s="35">
        <v>2000</v>
      </c>
      <c r="D45" s="36"/>
      <c r="E45" s="36"/>
      <c r="F45" s="71">
        <v>1</v>
      </c>
      <c r="G45" s="133">
        <v>1</v>
      </c>
      <c r="H45" s="195"/>
      <c r="I45" s="36"/>
      <c r="J45" s="167"/>
      <c r="K45" s="36"/>
    </row>
  </sheetData>
  <autoFilter ref="A3:K3" xr:uid="{00000000-0009-0000-0000-000008000000}"/>
  <mergeCells count="10">
    <mergeCell ref="A1:E1"/>
    <mergeCell ref="A2:A3"/>
    <mergeCell ref="B2:B3"/>
    <mergeCell ref="C2:E2"/>
    <mergeCell ref="F2:F3"/>
    <mergeCell ref="G2:G3"/>
    <mergeCell ref="H2:H3"/>
    <mergeCell ref="I2:I3"/>
    <mergeCell ref="J2:J3"/>
    <mergeCell ref="K2:K3"/>
  </mergeCells>
  <pageMargins left="0.70866141732283472" right="0.35433070866141736" top="0.55118110236220474" bottom="0.55118110236220474"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96</vt:i4>
      </vt:variant>
    </vt:vector>
  </HeadingPairs>
  <TitlesOfParts>
    <vt:vector size="145" baseType="lpstr">
      <vt:lpstr>1. Xã Nam Trực</vt:lpstr>
      <vt:lpstr>2. Xã Nam Minh</vt:lpstr>
      <vt:lpstr>3. Xã Nam Đồng</vt:lpstr>
      <vt:lpstr>4. Xã Nam Hồng</vt:lpstr>
      <vt:lpstr>5. Xã Nam Ninh</vt:lpstr>
      <vt:lpstr>6. Xã Vụ Bản</vt:lpstr>
      <vt:lpstr>7. Xã Liên Minh</vt:lpstr>
      <vt:lpstr>8. Xã Hiển Khánh</vt:lpstr>
      <vt:lpstr>9. Xã Minh Tân </vt:lpstr>
      <vt:lpstr>10. Xã Ý Yên </vt:lpstr>
      <vt:lpstr>11. Xã Vạn Thắng</vt:lpstr>
      <vt:lpstr>12. Xã Yên Đồng</vt:lpstr>
      <vt:lpstr>13. Xã Tân Minh</vt:lpstr>
      <vt:lpstr>14. Xã Phong Doanh</vt:lpstr>
      <vt:lpstr>15. Xã Yên Cường</vt:lpstr>
      <vt:lpstr>16. Xã Vũ Dương</vt:lpstr>
      <vt:lpstr>17. Xã Đồng Thịnh</vt:lpstr>
      <vt:lpstr>18. Xã Nghĩa Lâm</vt:lpstr>
      <vt:lpstr>19. Xã Nghĩa Hưng</vt:lpstr>
      <vt:lpstr>20. Nghĩa Sơn</vt:lpstr>
      <vt:lpstr>21. Hồng Phong</vt:lpstr>
      <vt:lpstr>22. Qũy Nhất</vt:lpstr>
      <vt:lpstr>23. Rạng Đông</vt:lpstr>
      <vt:lpstr>24. Cát Thành</vt:lpstr>
      <vt:lpstr>25. Cổ Lễ</vt:lpstr>
      <vt:lpstr>26. Minh Thái</vt:lpstr>
      <vt:lpstr>27. Ninh Cường</vt:lpstr>
      <vt:lpstr>28. Ninh Giang</vt:lpstr>
      <vt:lpstr>29. Quang Hưng</vt:lpstr>
      <vt:lpstr>30. Trực Ninh</vt:lpstr>
      <vt:lpstr>31. Xuân Trường</vt:lpstr>
      <vt:lpstr>32. Xuân Hưng</vt:lpstr>
      <vt:lpstr>33. Xuân Giang</vt:lpstr>
      <vt:lpstr>34. Xuân Hồng</vt:lpstr>
      <vt:lpstr>35. Giao Thủy</vt:lpstr>
      <vt:lpstr>36. Giao Minh</vt:lpstr>
      <vt:lpstr>37. Giao Hòa</vt:lpstr>
      <vt:lpstr>38. Giao Bình</vt:lpstr>
      <vt:lpstr>39. Giao Hưng</vt:lpstr>
      <vt:lpstr>40. Giao Phúc</vt:lpstr>
      <vt:lpstr>41. Giao Ninh</vt:lpstr>
      <vt:lpstr>42. Hải Hậu</vt:lpstr>
      <vt:lpstr>43. Hải Anh</vt:lpstr>
      <vt:lpstr>44. Hải Tiến</vt:lpstr>
      <vt:lpstr>45. Hải An</vt:lpstr>
      <vt:lpstr>46. Hải Xuân</vt:lpstr>
      <vt:lpstr>47. Hải Quang</vt:lpstr>
      <vt:lpstr>48. Hải Thịnh</vt:lpstr>
      <vt:lpstr>49. Hải Hưng</vt:lpstr>
      <vt:lpstr>'1. Xã Nam Trực'!_Toc216829512</vt:lpstr>
      <vt:lpstr>'2. Xã Nam Minh'!_Toc216829513</vt:lpstr>
      <vt:lpstr>'3. Xã Nam Đồng'!_Toc216829514</vt:lpstr>
      <vt:lpstr>'4. Xã Nam Hồng'!_Toc216829515</vt:lpstr>
      <vt:lpstr>'6. Xã Vụ Bản'!_Toc216829517</vt:lpstr>
      <vt:lpstr>'14. Xã Phong Doanh'!_Toc216829525</vt:lpstr>
      <vt:lpstr>'15. Xã Yên Cường'!_Toc216829526</vt:lpstr>
      <vt:lpstr>'16. Xã Vũ Dương'!_Toc216829527</vt:lpstr>
      <vt:lpstr>'17. Xã Đồng Thịnh'!_Toc216829528</vt:lpstr>
      <vt:lpstr>'18. Xã Nghĩa Lâm'!_Toc216829529</vt:lpstr>
      <vt:lpstr>'19. Xã Nghĩa Hưng'!_Toc216829530</vt:lpstr>
      <vt:lpstr>'20. Nghĩa Sơn'!_Toc216829531</vt:lpstr>
      <vt:lpstr>'21. Hồng Phong'!_Toc216829532</vt:lpstr>
      <vt:lpstr>'22. Qũy Nhất'!_Toc216829533</vt:lpstr>
      <vt:lpstr>'23. Rạng Đông'!_Toc216829534</vt:lpstr>
      <vt:lpstr>'24. Cát Thành'!_Toc216829535</vt:lpstr>
      <vt:lpstr>'25. Cổ Lễ'!_Toc216829536</vt:lpstr>
      <vt:lpstr>'26. Minh Thái'!_Toc216829537</vt:lpstr>
      <vt:lpstr>'27. Ninh Cường'!_Toc216829538</vt:lpstr>
      <vt:lpstr>'28. Ninh Giang'!_Toc216829539</vt:lpstr>
      <vt:lpstr>'29. Quang Hưng'!_Toc216829540</vt:lpstr>
      <vt:lpstr>'30. Trực Ninh'!_Toc216829541</vt:lpstr>
      <vt:lpstr>'31. Xuân Trường'!_Toc216829542</vt:lpstr>
      <vt:lpstr>'32. Xuân Hưng'!_Toc216829543</vt:lpstr>
      <vt:lpstr>'33. Xuân Giang'!_Toc216829544</vt:lpstr>
      <vt:lpstr>'34. Xuân Hồng'!_Toc216829545</vt:lpstr>
      <vt:lpstr>'35. Giao Thủy'!_Toc216829546</vt:lpstr>
      <vt:lpstr>'36. Giao Minh'!_Toc216829547</vt:lpstr>
      <vt:lpstr>'37. Giao Hòa'!_Toc216829548</vt:lpstr>
      <vt:lpstr>'38. Giao Bình'!_Toc216829549</vt:lpstr>
      <vt:lpstr>'39. Giao Hưng'!_Toc216829550</vt:lpstr>
      <vt:lpstr>'40. Giao Phúc'!_Toc216829551</vt:lpstr>
      <vt:lpstr>'41. Giao Ninh'!_Toc216829552</vt:lpstr>
      <vt:lpstr>'42. Hải Hậu'!_Toc216829553</vt:lpstr>
      <vt:lpstr>'43. Hải Anh'!_Toc216829554</vt:lpstr>
      <vt:lpstr>'44. Hải Tiến'!_Toc216829555</vt:lpstr>
      <vt:lpstr>'45. Hải An'!_Toc216829556</vt:lpstr>
      <vt:lpstr>'46. Hải Xuân'!_Toc216829557</vt:lpstr>
      <vt:lpstr>'47. Hải Quang'!_Toc216829558</vt:lpstr>
      <vt:lpstr>'48. Hải Thịnh'!_Toc216829559</vt:lpstr>
      <vt:lpstr>'1. Xã Nam Trực'!Print_Area</vt:lpstr>
      <vt:lpstr>'12. Xã Yên Đồng'!Print_Area</vt:lpstr>
      <vt:lpstr>'3. Xã Nam Đồng'!Print_Area</vt:lpstr>
      <vt:lpstr>'37. Giao Hòa'!Print_Area</vt:lpstr>
      <vt:lpstr>'4. Xã Nam Hồng'!Print_Area</vt:lpstr>
      <vt:lpstr>'49. Hải Hưng'!Print_Area</vt:lpstr>
      <vt:lpstr>'8. Xã Hiển Khánh'!Print_Area</vt:lpstr>
      <vt:lpstr>'1. Xã Nam Trực'!Print_Titles</vt:lpstr>
      <vt:lpstr>'10. Xã Ý Yên '!Print_Titles</vt:lpstr>
      <vt:lpstr>'11. Xã Vạn Thắng'!Print_Titles</vt:lpstr>
      <vt:lpstr>'12. Xã Yên Đồng'!Print_Titles</vt:lpstr>
      <vt:lpstr>'13. Xã Tân Minh'!Print_Titles</vt:lpstr>
      <vt:lpstr>'14. Xã Phong Doanh'!Print_Titles</vt:lpstr>
      <vt:lpstr>'15. Xã Yên Cường'!Print_Titles</vt:lpstr>
      <vt:lpstr>'16. Xã Vũ Dương'!Print_Titles</vt:lpstr>
      <vt:lpstr>'17. Xã Đồng Thịnh'!Print_Titles</vt:lpstr>
      <vt:lpstr>'18. Xã Nghĩa Lâm'!Print_Titles</vt:lpstr>
      <vt:lpstr>'19. Xã Nghĩa Hưng'!Print_Titles</vt:lpstr>
      <vt:lpstr>'2. Xã Nam Minh'!Print_Titles</vt:lpstr>
      <vt:lpstr>'20. Nghĩa Sơn'!Print_Titles</vt:lpstr>
      <vt:lpstr>'21. Hồng Phong'!Print_Titles</vt:lpstr>
      <vt:lpstr>'22. Qũy Nhất'!Print_Titles</vt:lpstr>
      <vt:lpstr>'23. Rạng Đông'!Print_Titles</vt:lpstr>
      <vt:lpstr>'24. Cát Thành'!Print_Titles</vt:lpstr>
      <vt:lpstr>'25. Cổ Lễ'!Print_Titles</vt:lpstr>
      <vt:lpstr>'26. Minh Thái'!Print_Titles</vt:lpstr>
      <vt:lpstr>'27. Ninh Cường'!Print_Titles</vt:lpstr>
      <vt:lpstr>'28. Ninh Giang'!Print_Titles</vt:lpstr>
      <vt:lpstr>'29. Quang Hưng'!Print_Titles</vt:lpstr>
      <vt:lpstr>'3. Xã Nam Đồng'!Print_Titles</vt:lpstr>
      <vt:lpstr>'30. Trực Ninh'!Print_Titles</vt:lpstr>
      <vt:lpstr>'31. Xuân Trường'!Print_Titles</vt:lpstr>
      <vt:lpstr>'32. Xuân Hưng'!Print_Titles</vt:lpstr>
      <vt:lpstr>'33. Xuân Giang'!Print_Titles</vt:lpstr>
      <vt:lpstr>'34. Xuân Hồng'!Print_Titles</vt:lpstr>
      <vt:lpstr>'35. Giao Thủy'!Print_Titles</vt:lpstr>
      <vt:lpstr>'36. Giao Minh'!Print_Titles</vt:lpstr>
      <vt:lpstr>'37. Giao Hòa'!Print_Titles</vt:lpstr>
      <vt:lpstr>'38. Giao Bình'!Print_Titles</vt:lpstr>
      <vt:lpstr>'39. Giao Hưng'!Print_Titles</vt:lpstr>
      <vt:lpstr>'4. Xã Nam Hồng'!Print_Titles</vt:lpstr>
      <vt:lpstr>'40. Giao Phúc'!Print_Titles</vt:lpstr>
      <vt:lpstr>'41. Giao Ninh'!Print_Titles</vt:lpstr>
      <vt:lpstr>'42. Hải Hậu'!Print_Titles</vt:lpstr>
      <vt:lpstr>'43. Hải Anh'!Print_Titles</vt:lpstr>
      <vt:lpstr>'44. Hải Tiến'!Print_Titles</vt:lpstr>
      <vt:lpstr>'45. Hải An'!Print_Titles</vt:lpstr>
      <vt:lpstr>'46. Hải Xuân'!Print_Titles</vt:lpstr>
      <vt:lpstr>'47. Hải Quang'!Print_Titles</vt:lpstr>
      <vt:lpstr>'48. Hải Thịnh'!Print_Titles</vt:lpstr>
      <vt:lpstr>'49. Hải Hưng'!Print_Titles</vt:lpstr>
      <vt:lpstr>'5. Xã Nam Ninh'!Print_Titles</vt:lpstr>
      <vt:lpstr>'6. Xã Vụ Bản'!Print_Titles</vt:lpstr>
      <vt:lpstr>'7. Xã Liên Minh'!Print_Titles</vt:lpstr>
      <vt:lpstr>'8. Xã Hiển Khánh'!Print_Titles</vt:lpstr>
      <vt:lpstr>'9. Xã Minh Tân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Vân Anh</dc:creator>
  <cp:lastModifiedBy>Administrator</cp:lastModifiedBy>
  <cp:lastPrinted>2026-06-12T16:40:12Z</cp:lastPrinted>
  <dcterms:created xsi:type="dcterms:W3CDTF">2025-12-24T08:58:38Z</dcterms:created>
  <dcterms:modified xsi:type="dcterms:W3CDTF">2026-06-12T17:21:02Z</dcterms:modified>
</cp:coreProperties>
</file>